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ІНВЕСТИЦІЇ СВОД" sheetId="1" r:id="rId1"/>
    <sheet name="Лист2" sheetId="2" r:id="rId2"/>
    <sheet name="Лист3" sheetId="3" r:id="rId3"/>
  </sheets>
  <definedNames>
    <definedName name="_xlnm.Print_Area" localSheetId="0">'ІНВЕСТИЦІЇ СВОД'!$A$1:$G$122</definedName>
  </definedNames>
  <calcPr calcId="152511"/>
</workbook>
</file>

<file path=xl/calcChain.xml><?xml version="1.0" encoding="utf-8"?>
<calcChain xmlns="http://schemas.openxmlformats.org/spreadsheetml/2006/main">
  <c r="G118" i="1"/>
  <c r="F118"/>
  <c r="E118"/>
  <c r="D118"/>
  <c r="D121"/>
  <c r="E119"/>
  <c r="F119"/>
  <c r="G119"/>
  <c r="C119"/>
  <c r="G121"/>
  <c r="G86"/>
  <c r="F86"/>
  <c r="E86"/>
  <c r="C86"/>
  <c r="D86"/>
  <c r="G116"/>
  <c r="F116"/>
  <c r="C116"/>
  <c r="E116"/>
  <c r="D116"/>
  <c r="G75"/>
  <c r="E75"/>
  <c r="D75"/>
  <c r="C75"/>
  <c r="F75"/>
  <c r="C72"/>
  <c r="E121"/>
  <c r="C25"/>
  <c r="G120"/>
  <c r="F120"/>
  <c r="E120"/>
  <c r="D120"/>
  <c r="G117"/>
  <c r="F117"/>
  <c r="C117"/>
  <c r="E117"/>
  <c r="D117"/>
  <c r="C115"/>
  <c r="C114"/>
  <c r="C113"/>
  <c r="C112"/>
  <c r="C111"/>
  <c r="C110"/>
  <c r="C109"/>
  <c r="C108"/>
  <c r="C107"/>
  <c r="C105"/>
  <c r="C104"/>
  <c r="C102"/>
  <c r="C101"/>
  <c r="C100"/>
  <c r="C99"/>
  <c r="C98"/>
  <c r="C97"/>
  <c r="C95"/>
  <c r="C94"/>
  <c r="C93"/>
  <c r="C92"/>
  <c r="C91"/>
  <c r="C89"/>
  <c r="C88"/>
  <c r="C87"/>
  <c r="C84"/>
  <c r="C83"/>
  <c r="C82"/>
  <c r="C81"/>
  <c r="C80"/>
  <c r="C79"/>
  <c r="C78"/>
  <c r="C77"/>
  <c r="C76"/>
  <c r="C74"/>
  <c r="C73"/>
  <c r="C71"/>
  <c r="C70"/>
  <c r="C69"/>
  <c r="C68"/>
  <c r="C66"/>
  <c r="C65"/>
  <c r="C64"/>
  <c r="C63"/>
  <c r="C62"/>
  <c r="C61"/>
  <c r="C60"/>
  <c r="C59"/>
  <c r="C57"/>
  <c r="C56"/>
  <c r="C55"/>
  <c r="C54"/>
  <c r="C53"/>
  <c r="C52"/>
  <c r="C51"/>
  <c r="C48"/>
  <c r="C47"/>
  <c r="C46"/>
  <c r="C45"/>
  <c r="C44"/>
  <c r="C43"/>
  <c r="C42"/>
  <c r="C40"/>
  <c r="C39"/>
  <c r="C37"/>
  <c r="C36"/>
  <c r="C35"/>
  <c r="C34"/>
  <c r="C33"/>
  <c r="C31"/>
  <c r="C30"/>
  <c r="C29"/>
  <c r="C27"/>
  <c r="C26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0"/>
  <c r="G110"/>
  <c r="F110"/>
  <c r="E110"/>
  <c r="D110"/>
  <c r="G103"/>
  <c r="F103"/>
  <c r="E103"/>
  <c r="D103"/>
  <c r="C103"/>
  <c r="G100"/>
  <c r="F100"/>
  <c r="E100"/>
  <c r="D100"/>
  <c r="G96"/>
  <c r="F96"/>
  <c r="C96"/>
  <c r="E96"/>
  <c r="D96"/>
  <c r="G93"/>
  <c r="F93"/>
  <c r="E93"/>
  <c r="D93"/>
  <c r="G82"/>
  <c r="F82"/>
  <c r="E82"/>
  <c r="D82"/>
  <c r="G78"/>
  <c r="F78"/>
  <c r="E78"/>
  <c r="D78"/>
  <c r="G71"/>
  <c r="F71"/>
  <c r="E71"/>
  <c r="D71"/>
  <c r="G67"/>
  <c r="F67"/>
  <c r="E67"/>
  <c r="D67"/>
  <c r="G62"/>
  <c r="F62"/>
  <c r="E62"/>
  <c r="D62"/>
  <c r="G58"/>
  <c r="F58"/>
  <c r="C58"/>
  <c r="E58"/>
  <c r="D58"/>
  <c r="G54"/>
  <c r="F54"/>
  <c r="E54"/>
  <c r="D54"/>
  <c r="G49"/>
  <c r="F49"/>
  <c r="C49"/>
  <c r="E49"/>
  <c r="D49"/>
  <c r="G41"/>
  <c r="F41"/>
  <c r="C41"/>
  <c r="E41"/>
  <c r="D41"/>
  <c r="G38"/>
  <c r="F38"/>
  <c r="E38"/>
  <c r="D38"/>
  <c r="G32"/>
  <c r="F32"/>
  <c r="C32"/>
  <c r="E32"/>
  <c r="D32"/>
  <c r="G90"/>
  <c r="F90"/>
  <c r="C90"/>
  <c r="E90"/>
  <c r="D90"/>
  <c r="F28"/>
  <c r="C28"/>
  <c r="D28"/>
  <c r="G28"/>
  <c r="D119"/>
  <c r="G106"/>
  <c r="C106"/>
  <c r="E28"/>
  <c r="C120"/>
  <c r="C38"/>
  <c r="C67"/>
  <c r="C118"/>
  <c r="F121"/>
  <c r="C121"/>
</calcChain>
</file>

<file path=xl/sharedStrings.xml><?xml version="1.0" encoding="utf-8"?>
<sst xmlns="http://schemas.openxmlformats.org/spreadsheetml/2006/main" count="169" uniqueCount="146">
  <si>
    <t>Всього</t>
  </si>
  <si>
    <t>у т.ч. за рахунок</t>
  </si>
  <si>
    <t>місцевих бюджетів</t>
  </si>
  <si>
    <t>обласного бюджету</t>
  </si>
  <si>
    <t>держ-бюджету</t>
  </si>
  <si>
    <t>інші кошти</t>
  </si>
  <si>
    <t>Сума вкладених інвестицій</t>
  </si>
  <si>
    <t>Назва підприємства, установи, організації</t>
  </si>
  <si>
    <t>Попаснянська міська рада</t>
  </si>
  <si>
    <t>КУ "Дитячо-юнацька спортивна школа"</t>
  </si>
  <si>
    <t>УСЗН</t>
  </si>
  <si>
    <t>АПР</t>
  </si>
  <si>
    <t>Капітальний ремонт</t>
  </si>
  <si>
    <t>Культура</t>
  </si>
  <si>
    <t>Освіта</t>
  </si>
  <si>
    <t>Ліцей Попасна</t>
  </si>
  <si>
    <t>Ліцей Золоте</t>
  </si>
  <si>
    <t>ЗОШ №1</t>
  </si>
  <si>
    <t>Гімназія №20</t>
  </si>
  <si>
    <t>Гімназія №25</t>
  </si>
  <si>
    <t>Білогорівська селищна рада</t>
  </si>
  <si>
    <t>Вовчоярівська сел.рада</t>
  </si>
  <si>
    <t>Малорязанцівська селрада</t>
  </si>
  <si>
    <t>Мирнодолинська селрада</t>
  </si>
  <si>
    <t>КЗ "ДНЗ (ясла-садок) №1"</t>
  </si>
  <si>
    <t>КЗ "ДНЗ (ясла-садок) №2"</t>
  </si>
  <si>
    <t>КЗ "ДНЗ (ясла-садок) №3"</t>
  </si>
  <si>
    <t>Золотівська міська рада</t>
  </si>
  <si>
    <t>Новотошківська ВЦА</t>
  </si>
  <si>
    <t>РАЗОМ</t>
  </si>
  <si>
    <t>Реконструкція</t>
  </si>
  <si>
    <t>Будівництво</t>
  </si>
  <si>
    <t>Модернізація</t>
  </si>
  <si>
    <t>В С Ь О Г О       по району</t>
  </si>
  <si>
    <t>Гірська міська рада</t>
  </si>
  <si>
    <t>Врубівська селищна рада</t>
  </si>
  <si>
    <t>Нижнєньська с.рада</t>
  </si>
  <si>
    <t>ЗОШ №21</t>
  </si>
  <si>
    <t>КП "Попаснянський Районний Водоканал"</t>
  </si>
  <si>
    <t>Попаснянський рай.центр зайнятості</t>
  </si>
  <si>
    <r>
      <t xml:space="preserve">Найменування заходу або проекту, згідно якого вкладено інвестиції </t>
    </r>
    <r>
      <rPr>
        <i/>
        <sz val="12"/>
        <rFont val="Times New Roman"/>
        <family val="1"/>
        <charset val="204"/>
      </rPr>
      <t>(капремонт, будівництво, реконструкція, модернізація, капітальні видатки на придбання основних засобів і т.п.)</t>
    </r>
  </si>
  <si>
    <t xml:space="preserve">Капітальний ремонт </t>
  </si>
  <si>
    <t>Всього Мирнодолинська селрада</t>
  </si>
  <si>
    <t>Всього Малорязанцівська селрада</t>
  </si>
  <si>
    <t>Всього                Попаснянська міськрада</t>
  </si>
  <si>
    <t>Всього              Вовчоярівська с/рада</t>
  </si>
  <si>
    <t>Всього     Новотошківська ВЦА</t>
  </si>
  <si>
    <t>Всього                           Врубівська сел.рада</t>
  </si>
  <si>
    <t xml:space="preserve">Всього                  Водоканал </t>
  </si>
  <si>
    <t>Всього           Культура</t>
  </si>
  <si>
    <t>Всього Золотівська міська рада</t>
  </si>
  <si>
    <t>КП "СКП"</t>
  </si>
  <si>
    <t>Пенсійний фонд</t>
  </si>
  <si>
    <t>Попаснянський хлібокомбінат</t>
  </si>
  <si>
    <t>ДП Первомайськвугілля</t>
  </si>
  <si>
    <r>
      <t xml:space="preserve">Капітальний ремонт </t>
    </r>
    <r>
      <rPr>
        <sz val="12"/>
        <color indexed="10"/>
        <rFont val="Times New Roman"/>
        <family val="1"/>
        <charset val="204"/>
      </rPr>
      <t/>
    </r>
  </si>
  <si>
    <t>Всього Пенсійний фонд</t>
  </si>
  <si>
    <r>
      <t>Придбання</t>
    </r>
    <r>
      <rPr>
        <sz val="12"/>
        <rFont val="Times New Roman"/>
        <family val="1"/>
        <charset val="204"/>
      </rPr>
      <t xml:space="preserve"> (основних засобів)</t>
    </r>
  </si>
  <si>
    <t>Попаснянська районна рада</t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</si>
  <si>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</si>
  <si>
    <t>Всього Нижнянська сел.рада</t>
  </si>
  <si>
    <r>
      <t>Будівництво</t>
    </r>
    <r>
      <rPr>
        <sz val="12"/>
        <rFont val="Times New Roman"/>
        <family val="1"/>
        <charset val="204"/>
      </rPr>
      <t xml:space="preserve"> </t>
    </r>
  </si>
  <si>
    <t>Всього Комишуваська сел.рада</t>
  </si>
  <si>
    <t>Комишувахська селрада</t>
  </si>
  <si>
    <t>Всього Попаснянська районна рада</t>
  </si>
  <si>
    <r>
      <rPr>
        <b/>
        <sz val="12"/>
        <rFont val="Times New Roman"/>
        <family val="1"/>
        <charset val="204"/>
      </rPr>
      <t xml:space="preserve">Капітальний ремонт </t>
    </r>
    <r>
      <rPr>
        <sz val="12"/>
        <color indexed="10"/>
        <rFont val="Times New Roman"/>
        <family val="1"/>
        <charset val="204"/>
      </rPr>
      <t/>
    </r>
  </si>
  <si>
    <t xml:space="preserve">Реконструкція </t>
  </si>
  <si>
    <t>ЗОШ№ 24</t>
  </si>
  <si>
    <t xml:space="preserve">Придбання обладнання і предметів довгостр.користування </t>
  </si>
  <si>
    <t xml:space="preserve">Будівництво </t>
  </si>
  <si>
    <r>
      <rPr>
        <b/>
        <sz val="12"/>
        <rFont val="Times New Roman"/>
        <family val="1"/>
        <charset val="204"/>
      </rPr>
      <t xml:space="preserve">Придбання </t>
    </r>
    <r>
      <rPr>
        <sz val="12"/>
        <rFont val="Times New Roman"/>
        <family val="1"/>
        <charset val="204"/>
      </rPr>
      <t xml:space="preserve">основних засобів </t>
    </r>
  </si>
  <si>
    <t>Тошківська селищна рада</t>
  </si>
  <si>
    <t>Всього                               охорона здоров’я</t>
  </si>
  <si>
    <t xml:space="preserve">Охорона здоров’я </t>
  </si>
  <si>
    <t>Троїцька ВЦА</t>
  </si>
  <si>
    <t xml:space="preserve">Придбання </t>
  </si>
  <si>
    <t>Всього Гірська міська рада</t>
  </si>
  <si>
    <t>Всього Тошківська селищна рада</t>
  </si>
  <si>
    <r>
      <t>Придбання</t>
    </r>
    <r>
      <rPr>
        <sz val="12"/>
        <rFont val="Times New Roman"/>
        <family val="1"/>
        <charset val="204"/>
      </rPr>
      <t xml:space="preserve"> основних засобів </t>
    </r>
  </si>
  <si>
    <r>
      <t>Капітальний ремонт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</si>
  <si>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обладнання і предметів довгостр.користування </t>
    </r>
  </si>
  <si>
    <t>Попаснянська районна державна лікарня ветеренарної медицини</t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</si>
  <si>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</t>
    </r>
  </si>
  <si>
    <t>ТДВ "Попаснянський ВРЗ"</t>
  </si>
  <si>
    <r>
      <rPr>
        <b/>
        <sz val="12"/>
        <rFont val="Times New Roman"/>
        <family val="1"/>
        <charset val="204"/>
      </rPr>
      <t>Капітальний ремонт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</si>
  <si>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Капітальний ремонт</t>
    </r>
    <r>
      <rPr>
        <sz val="12"/>
        <rFont val="Times New Roman"/>
        <family val="1"/>
        <charset val="204"/>
      </rPr>
      <t xml:space="preserve"> (виготовлення тех.документації на кап.ремонт дороги)</t>
    </r>
  </si>
  <si>
    <r>
      <t>Придбання обладнання і предметів довгостр.користування</t>
    </r>
    <r>
      <rPr>
        <sz val="12"/>
        <rFont val="Times New Roman"/>
        <family val="1"/>
        <charset val="204"/>
      </rPr>
      <t xml:space="preserve"> </t>
    </r>
  </si>
  <si>
    <t>Інформація щодо вкладених інвестицій по Попаснянському району за І півріччя 2018 року</t>
  </si>
  <si>
    <r>
      <t xml:space="preserve">Придбання </t>
    </r>
    <r>
      <rPr>
        <sz val="12"/>
        <rFont val="Times New Roman"/>
        <family val="1"/>
        <charset val="204"/>
      </rPr>
      <t>основних засобів  (бункер, 2 трактори, культиватор, оприскувач)</t>
    </r>
  </si>
  <si>
    <r>
      <t>Будівництво</t>
    </r>
    <r>
      <rPr>
        <sz val="12"/>
        <rFont val="Times New Roman"/>
        <family val="1"/>
        <charset val="204"/>
      </rPr>
      <t xml:space="preserve"> (електроиережі, водоводу)</t>
    </r>
  </si>
  <si>
    <t>Всього заклади освіти</t>
  </si>
  <si>
    <t>Всього   ДЮСШ</t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</si>
  <si>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(мотокоси, мотоблок, мотооприскувач)</t>
    </r>
  </si>
  <si>
    <r>
      <t>Капітальний ремонт (</t>
    </r>
    <r>
      <rPr>
        <sz val="12"/>
        <rFont val="Times New Roman"/>
        <family val="1"/>
        <charset val="204"/>
      </rPr>
      <t xml:space="preserve">селищний Будинок культури) </t>
    </r>
  </si>
  <si>
    <r>
      <t>Реконструкція (в</t>
    </r>
    <r>
      <rPr>
        <sz val="12"/>
        <rFont val="Times New Roman"/>
        <family val="1"/>
        <charset val="204"/>
      </rPr>
      <t xml:space="preserve">иготовлення ПКД на об'єкт "Реконструкція мереж вуличного освітлення по вул. Первомайська, Набережна, Миру в с. Новоіванівка) </t>
    </r>
  </si>
  <si>
    <t>Придбання  (комп.обладнання для каб.біології)</t>
  </si>
  <si>
    <t>Будівництво (спортмайданчик)</t>
  </si>
  <si>
    <r>
      <t>Придбання основних засобів</t>
    </r>
    <r>
      <rPr>
        <sz val="12"/>
        <rFont val="Times New Roman"/>
        <family val="1"/>
        <charset val="204"/>
      </rPr>
      <t xml:space="preserve"> (РЦБС комп.,література, БФП - 174,973; РБК - дзеркало-навігатор - 6,9)</t>
    </r>
  </si>
  <si>
    <r>
      <t>Капітальний ремонт</t>
    </r>
    <r>
      <rPr>
        <sz val="12"/>
        <rFont val="Times New Roman"/>
        <family val="1"/>
        <charset val="204"/>
      </rPr>
      <t xml:space="preserve"> (система водопостачання-782,929 та автомобіля - 70,21)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</si>
  <si>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(принтер)</t>
    </r>
  </si>
  <si>
    <r>
      <t xml:space="preserve">Придбання </t>
    </r>
    <r>
      <rPr>
        <sz val="12"/>
        <rFont val="Times New Roman"/>
        <family val="1"/>
        <charset val="204"/>
      </rPr>
      <t>(ноутбук)</t>
    </r>
  </si>
  <si>
    <t>Капітальний ремонт (будівлі)</t>
  </si>
  <si>
    <r>
      <t xml:space="preserve">Придбання </t>
    </r>
    <r>
      <rPr>
        <sz val="12"/>
        <rFont val="Times New Roman"/>
        <family val="1"/>
        <charset val="204"/>
      </rPr>
      <t>(телевізор 16,6, холодильник -9,5, ноутбук-13,9, котли варочні 2шт -2,0)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</si>
  <si>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 (сухий басейн)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</si>
  <si>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(принтери)</t>
    </r>
  </si>
  <si>
    <r>
      <t>Придбання</t>
    </r>
    <r>
      <rPr>
        <sz val="12"/>
        <rFont val="Times New Roman"/>
        <family val="1"/>
        <charset val="204"/>
      </rPr>
      <t xml:space="preserve"> обладнання (стаціонерне, гірничошахтне інше)</t>
    </r>
  </si>
  <si>
    <r>
      <t xml:space="preserve">Капітальний ремонт </t>
    </r>
    <r>
      <rPr>
        <sz val="12"/>
        <rFont val="Times New Roman"/>
        <family val="1"/>
        <charset val="204"/>
      </rPr>
      <t>обладнання</t>
    </r>
  </si>
  <si>
    <r>
      <t xml:space="preserve">Придбання </t>
    </r>
    <r>
      <rPr>
        <sz val="12"/>
        <rFont val="Times New Roman"/>
        <family val="1"/>
        <charset val="204"/>
      </rPr>
      <t>(компьютерної техніки-9,923тис.грн.)</t>
    </r>
  </si>
  <si>
    <r>
      <t>Будівництво (</t>
    </r>
    <r>
      <rPr>
        <sz val="12"/>
        <rFont val="Times New Roman"/>
        <family val="1"/>
        <charset val="204"/>
      </rPr>
      <t>робочий проект по вуличн.водопроводу с.Біла Гора 49,29)</t>
    </r>
  </si>
  <si>
    <r>
      <t xml:space="preserve">Капітальний ремонт </t>
    </r>
    <r>
      <rPr>
        <sz val="12"/>
        <rFont val="Times New Roman"/>
        <family val="1"/>
        <charset val="204"/>
      </rPr>
      <t>(</t>
    </r>
    <r>
      <rPr>
        <b/>
        <sz val="12"/>
        <rFont val="Times New Roman"/>
        <family val="1"/>
        <charset val="204"/>
      </rPr>
      <t>ПЦПМСД 95,077 -</t>
    </r>
    <r>
      <rPr>
        <sz val="12"/>
        <rFont val="Times New Roman"/>
        <family val="1"/>
        <charset val="204"/>
      </rPr>
      <t xml:space="preserve"> ФАП с.Катеринівка; </t>
    </r>
    <r>
      <rPr>
        <b/>
        <sz val="12"/>
        <rFont val="Times New Roman"/>
        <family val="1"/>
        <charset val="204"/>
      </rPr>
      <t xml:space="preserve">ЦРЛ 1167,29 </t>
    </r>
    <r>
      <rPr>
        <sz val="12"/>
        <rFont val="Times New Roman"/>
        <family val="1"/>
        <charset val="204"/>
      </rPr>
      <t xml:space="preserve">- головний корпус вікна ЦРЛ, поліклініка,харчоблок,рентгенкабінет, терапевт. відділення,  в т.ч.ПКД, технагляд, вікна лікарні м.Гірське)                                                                                            </t>
    </r>
  </si>
  <si>
    <r>
      <t xml:space="preserve">Придбання </t>
    </r>
    <r>
      <rPr>
        <sz val="12"/>
        <rFont val="Times New Roman"/>
        <family val="1"/>
        <charset val="204"/>
      </rPr>
      <t>(</t>
    </r>
    <r>
      <rPr>
        <b/>
        <sz val="12"/>
        <rFont val="Times New Roman"/>
        <family val="1"/>
        <charset val="204"/>
      </rPr>
      <t>ПЦПМСД</t>
    </r>
    <r>
      <rPr>
        <sz val="12"/>
        <rFont val="Times New Roman"/>
        <family val="1"/>
        <charset val="204"/>
      </rPr>
      <t xml:space="preserve"> 286,61 (в т.ч.:262,138 медобладнання, 24,47 основні засоби); </t>
    </r>
    <r>
      <rPr>
        <b/>
        <sz val="12"/>
        <rFont val="Times New Roman"/>
        <family val="1"/>
        <charset val="204"/>
      </rPr>
      <t>ЦРЛ</t>
    </r>
    <r>
      <rPr>
        <sz val="12"/>
        <rFont val="Times New Roman"/>
        <family val="1"/>
        <charset val="204"/>
      </rPr>
      <t xml:space="preserve"> 854,256 (в т.ч.:97,35медобладнан. та 756,91осн.засоби(кондиціон., компи, елплита);  медобладнання гуманітарка 4584,23</t>
    </r>
  </si>
  <si>
    <r>
      <rPr>
        <b/>
        <sz val="12"/>
        <rFont val="Times New Roman"/>
        <family val="1"/>
        <charset val="204"/>
      </rPr>
      <t>Капітальний ремонт</t>
    </r>
    <r>
      <rPr>
        <sz val="12"/>
        <rFont val="Times New Roman"/>
        <family val="1"/>
        <charset val="204"/>
      </rPr>
      <t xml:space="preserve"> (туалетів)</t>
    </r>
  </si>
  <si>
    <r>
      <t xml:space="preserve">Придбання </t>
    </r>
    <r>
      <rPr>
        <sz val="12"/>
        <rFont val="Times New Roman"/>
        <family val="1"/>
        <charset val="204"/>
      </rPr>
      <t>(основних засобів)</t>
    </r>
  </si>
  <si>
    <r>
      <t xml:space="preserve">Капітальний ремонт </t>
    </r>
    <r>
      <rPr>
        <sz val="12"/>
        <rFont val="Times New Roman"/>
        <family val="1"/>
        <charset val="204"/>
      </rPr>
      <t>(системи теплопостачання)</t>
    </r>
  </si>
  <si>
    <r>
      <t>Модернізація</t>
    </r>
    <r>
      <rPr>
        <sz val="12"/>
        <rFont val="Times New Roman"/>
        <family val="1"/>
        <charset val="204"/>
      </rPr>
      <t xml:space="preserve"> </t>
    </r>
  </si>
  <si>
    <r>
      <t>Придбання</t>
    </r>
    <r>
      <rPr>
        <sz val="12"/>
        <rFont val="Times New Roman"/>
        <family val="1"/>
        <charset val="204"/>
      </rPr>
      <t xml:space="preserve"> обладнання і предметів довгостр.користування (спорт.інвентар, комп.)</t>
    </r>
  </si>
  <si>
    <r>
      <t xml:space="preserve">Капітальний ремонт </t>
    </r>
    <r>
      <rPr>
        <sz val="12"/>
        <rFont val="Times New Roman"/>
        <family val="1"/>
        <charset val="204"/>
      </rPr>
      <t>житлового фонду</t>
    </r>
  </si>
  <si>
    <r>
      <t xml:space="preserve">Придбання </t>
    </r>
    <r>
      <rPr>
        <sz val="12"/>
        <rFont val="Times New Roman"/>
        <family val="1"/>
        <charset val="204"/>
      </rPr>
      <t xml:space="preserve">основних засобів </t>
    </r>
  </si>
  <si>
    <r>
      <t>Придбання основних засобів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</si>
  <si>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Капітальний ремонт</t>
    </r>
    <r>
      <rPr>
        <sz val="12"/>
        <rFont val="Times New Roman"/>
        <family val="1"/>
        <charset val="204"/>
      </rPr>
      <t xml:space="preserve"> покрівля</t>
    </r>
  </si>
  <si>
    <r>
      <t xml:space="preserve">Капітальний ремонт </t>
    </r>
    <r>
      <rPr>
        <sz val="12"/>
        <rFont val="Times New Roman"/>
        <family val="1"/>
        <charset val="204"/>
      </rPr>
      <t>(огорожі)</t>
    </r>
  </si>
  <si>
    <r>
      <t>Будівництво</t>
    </r>
    <r>
      <rPr>
        <sz val="12"/>
        <rFont val="Times New Roman"/>
        <family val="1"/>
        <charset val="204"/>
      </rPr>
      <t xml:space="preserve"> спорт.майданчика</t>
    </r>
  </si>
  <si>
    <r>
      <t>Придбання (</t>
    </r>
    <r>
      <rPr>
        <sz val="12"/>
        <rFont val="Times New Roman"/>
        <family val="1"/>
        <charset val="204"/>
      </rPr>
      <t>автомобіль, МФУ та комп, обладнання д/їдальні, холодильне обладнан.)</t>
    </r>
  </si>
  <si>
    <r>
      <t>Капітальний ремонт</t>
    </r>
    <r>
      <rPr>
        <sz val="12"/>
        <rFont val="Times New Roman"/>
        <family val="1"/>
        <charset val="204"/>
      </rPr>
      <t xml:space="preserve"> (заміна дверей у під’їздах)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</si>
  <si>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(легкового автомобілю, трактору та причепу, вхідні двері)</t>
    </r>
  </si>
  <si>
    <r>
      <t>К</t>
    </r>
    <r>
      <rPr>
        <b/>
        <sz val="12"/>
        <rFont val="Times New Roman"/>
        <family val="1"/>
        <charset val="204"/>
      </rPr>
      <t>апітальний ремонт</t>
    </r>
    <r>
      <rPr>
        <sz val="12"/>
        <rFont val="Times New Roman"/>
        <family val="1"/>
        <charset val="204"/>
      </rPr>
      <t xml:space="preserve"> (н/ст.Занівка-технічна та ЗФС№2 підст.35 кВ,водонапірн.башта м.Попасна, КП ВВ Станиця Луг.).</t>
    </r>
  </si>
  <si>
    <r>
      <t xml:space="preserve">Придбання </t>
    </r>
    <r>
      <rPr>
        <sz val="12"/>
        <rFont val="Times New Roman"/>
        <family val="1"/>
        <charset val="204"/>
      </rPr>
      <t>(основних засобів 841,1, інш.необоротних матеріальних активів 19,9, нематеріальних активів 7,2)</t>
    </r>
  </si>
  <si>
    <r>
      <t xml:space="preserve">Капітальний ремонт </t>
    </r>
    <r>
      <rPr>
        <sz val="12"/>
        <rFont val="Times New Roman"/>
        <family val="1"/>
        <charset val="204"/>
      </rPr>
      <t>(туалети ЗОШ с.Лисичанське, Тошківськ.НВК, Золотівськ.БПГ; ОНЗ Гірська БПГ, Комишувас.НВК ЗНЗ ДНЗ, ПКД Білогорівська ЗОШ)</t>
    </r>
  </si>
  <si>
    <r>
      <t>Капітальний ремонт (РЦБС -</t>
    </r>
    <r>
      <rPr>
        <sz val="12"/>
        <rFont val="Times New Roman"/>
        <family val="1"/>
        <charset val="204"/>
      </rPr>
      <t xml:space="preserve"> 188,129</t>
    </r>
    <r>
      <rPr>
        <b/>
        <sz val="12"/>
        <rFont val="Times New Roman"/>
        <family val="1"/>
        <charset val="204"/>
      </rPr>
      <t xml:space="preserve"> та РБК -</t>
    </r>
    <r>
      <rPr>
        <sz val="12"/>
        <rFont val="Times New Roman"/>
        <family val="1"/>
        <charset val="204"/>
      </rPr>
      <t xml:space="preserve"> 351,527</t>
    </r>
    <r>
      <rPr>
        <b/>
        <sz val="12"/>
        <rFont val="Times New Roman"/>
        <family val="1"/>
        <charset val="204"/>
      </rPr>
      <t>)</t>
    </r>
  </si>
  <si>
    <r>
      <t xml:space="preserve">Капітальний ремонт </t>
    </r>
    <r>
      <rPr>
        <sz val="12"/>
        <rFont val="Times New Roman"/>
        <family val="1"/>
        <charset val="204"/>
      </rPr>
      <t>(насосна станція, будинок культури</t>
    </r>
    <r>
      <rPr>
        <b/>
        <sz val="12"/>
        <rFont val="Times New Roman"/>
        <family val="1"/>
        <charset val="204"/>
      </rPr>
      <t>)</t>
    </r>
  </si>
  <si>
    <r>
      <t xml:space="preserve">Реконструкція </t>
    </r>
    <r>
      <rPr>
        <sz val="12"/>
        <rFont val="Times New Roman"/>
        <family val="1"/>
        <charset val="204"/>
      </rPr>
      <t>(братської могили)</t>
    </r>
  </si>
  <si>
    <r>
      <t xml:space="preserve">Будівництво </t>
    </r>
    <r>
      <rPr>
        <sz val="12"/>
        <rFont val="Times New Roman"/>
        <family val="1"/>
        <charset val="204"/>
      </rPr>
      <t>(мереж водопостачання)</t>
    </r>
  </si>
  <si>
    <r>
      <t xml:space="preserve">Реконструкція </t>
    </r>
    <r>
      <rPr>
        <sz val="12"/>
        <rFont val="Times New Roman"/>
        <family val="1"/>
        <charset val="204"/>
      </rPr>
      <t>(водопроводу 1327,0, ПКД на реконструкц.водопроводу 82,0)</t>
    </r>
  </si>
  <si>
    <r>
      <t>Капітальний ремонт</t>
    </r>
    <r>
      <rPr>
        <sz val="12"/>
        <rFont val="Times New Roman"/>
        <family val="1"/>
        <charset val="204"/>
      </rPr>
      <t xml:space="preserve"> (рулонна покрівля житлового фонду)</t>
    </r>
  </si>
  <si>
    <r>
      <t xml:space="preserve">Капітальний ремонт </t>
    </r>
    <r>
      <rPr>
        <sz val="12"/>
        <rFont val="Times New Roman"/>
        <family val="1"/>
        <charset val="204"/>
      </rPr>
      <t>(сільський будинок культури)</t>
    </r>
  </si>
  <si>
    <t>Мельниченко</t>
  </si>
  <si>
    <t xml:space="preserve"> КУ "Попаснянський терцентр соцобслуговування (надан. соцпослуг)</t>
  </si>
  <si>
    <t>Всього                      Білогорівська с/рада</t>
  </si>
  <si>
    <r>
      <t>Капітальний ремонт</t>
    </r>
    <r>
      <rPr>
        <sz val="12"/>
        <rFont val="Times New Roman"/>
        <family val="1"/>
        <charset val="204"/>
      </rPr>
      <t xml:space="preserve"> (робочі проекти по капремонтам водопроводів в с. Підлісне 59,5, Мирна долина 78,66; капремонт будівлі сел.ради 675,21, термомодернізація селради 447,87; виготовл. ПКД та експертиза-8,37тис.грн.) </t>
    </r>
  </si>
  <si>
    <t>Всього Первомайськвугілля</t>
  </si>
  <si>
    <t>Всього Центр зайнятості</t>
  </si>
  <si>
    <r>
      <t xml:space="preserve">Придбання </t>
    </r>
    <r>
      <rPr>
        <sz val="12"/>
        <rFont val="Times New Roman"/>
        <family val="1"/>
        <charset val="204"/>
      </rPr>
      <t>(компютерна техніка та інформаційне обладнання)</t>
    </r>
  </si>
  <si>
    <r>
      <t xml:space="preserve">Будівництво </t>
    </r>
    <r>
      <rPr>
        <sz val="12"/>
        <rFont val="Times New Roman"/>
        <family val="1"/>
        <charset val="204"/>
      </rPr>
      <t>(ПКД Будівництво футбольного майданчика)</t>
    </r>
  </si>
  <si>
    <t>Капітальний ремонт (освітлення підїздів, покрівля житл.буд., трактора)</t>
  </si>
  <si>
    <r>
      <t>КУ "Попаснянський районний  центр соціальної реабілітації дітей інвалідів</t>
    </r>
    <r>
      <rPr>
        <b/>
        <sz val="12"/>
        <rFont val="Times New Roman"/>
        <family val="1"/>
        <charset val="204"/>
      </rPr>
      <t xml:space="preserve"> "ЛЕЛЕКА"</t>
    </r>
  </si>
  <si>
    <r>
      <rPr>
        <sz val="12"/>
        <rFont val="Times New Roman"/>
        <family val="1"/>
        <charset val="204"/>
      </rPr>
      <t>філія</t>
    </r>
    <r>
      <rPr>
        <b/>
        <sz val="12"/>
        <rFont val="Times New Roman"/>
        <family val="1"/>
        <charset val="204"/>
      </rPr>
      <t xml:space="preserve"> "Центр будівельно-монтаж-них робіт та експлуа-тації будівель та споруд" </t>
    </r>
    <r>
      <rPr>
        <sz val="12"/>
        <rFont val="Times New Roman"/>
        <family val="1"/>
        <charset val="204"/>
      </rPr>
      <t>виробний підрозділ"Попаснянське територіальне управління"</t>
    </r>
    <r>
      <rPr>
        <b/>
        <sz val="12"/>
        <rFont val="Times New Roman"/>
        <family val="1"/>
        <charset val="204"/>
      </rPr>
      <t xml:space="preserve"> (НГЧ)</t>
    </r>
  </si>
</sst>
</file>

<file path=xl/styles.xml><?xml version="1.0" encoding="utf-8"?>
<styleSheet xmlns="http://schemas.openxmlformats.org/spreadsheetml/2006/main">
  <numFmts count="1">
    <numFmt numFmtId="175" formatCode="0.000"/>
  </numFmts>
  <fonts count="35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i/>
      <sz val="10"/>
      <name val="Arial Cyr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55">
    <xf numFmtId="0" fontId="0" fillId="0" borderId="0" xfId="0"/>
    <xf numFmtId="2" fontId="24" fillId="15" borderId="10" xfId="0" applyNumberFormat="1" applyFont="1" applyFill="1" applyBorder="1" applyAlignment="1">
      <alignment horizontal="center" vertical="center" wrapText="1"/>
    </xf>
    <xf numFmtId="2" fontId="24" fillId="15" borderId="10" xfId="0" applyNumberFormat="1" applyFont="1" applyFill="1" applyBorder="1" applyAlignment="1">
      <alignment horizontal="center" vertical="center"/>
    </xf>
    <xf numFmtId="2" fontId="24" fillId="15" borderId="11" xfId="0" applyNumberFormat="1" applyFont="1" applyFill="1" applyBorder="1" applyAlignment="1">
      <alignment horizontal="center" vertical="center"/>
    </xf>
    <xf numFmtId="0" fontId="28" fillId="0" borderId="0" xfId="0" applyFont="1"/>
    <xf numFmtId="0" fontId="23" fillId="16" borderId="12" xfId="0" applyFont="1" applyFill="1" applyBorder="1" applyAlignment="1">
      <alignment horizontal="center" vertical="center" wrapText="1"/>
    </xf>
    <xf numFmtId="0" fontId="23" fillId="16" borderId="13" xfId="0" applyFont="1" applyFill="1" applyBorder="1" applyAlignment="1">
      <alignment horizontal="center" vertical="center" wrapText="1"/>
    </xf>
    <xf numFmtId="175" fontId="0" fillId="0" borderId="0" xfId="0" applyNumberFormat="1"/>
    <xf numFmtId="0" fontId="0" fillId="0" borderId="14" xfId="0" applyBorder="1"/>
    <xf numFmtId="0" fontId="0" fillId="0" borderId="0" xfId="0" applyBorder="1"/>
    <xf numFmtId="2" fontId="26" fillId="17" borderId="15" xfId="0" applyNumberFormat="1" applyFont="1" applyFill="1" applyBorder="1" applyAlignment="1">
      <alignment horizontal="center" vertical="center" wrapText="1"/>
    </xf>
    <xf numFmtId="2" fontId="26" fillId="17" borderId="12" xfId="0" applyNumberFormat="1" applyFont="1" applyFill="1" applyBorder="1" applyAlignment="1">
      <alignment horizontal="center" vertical="center" wrapText="1"/>
    </xf>
    <xf numFmtId="2" fontId="26" fillId="17" borderId="14" xfId="0" applyNumberFormat="1" applyFont="1" applyFill="1" applyBorder="1" applyAlignment="1">
      <alignment horizontal="center" vertical="center" wrapText="1"/>
    </xf>
    <xf numFmtId="2" fontId="24" fillId="18" borderId="16" xfId="0" applyNumberFormat="1" applyFont="1" applyFill="1" applyBorder="1" applyAlignment="1">
      <alignment horizontal="center" vertical="center"/>
    </xf>
    <xf numFmtId="2" fontId="26" fillId="17" borderId="15" xfId="0" applyNumberFormat="1" applyFont="1" applyFill="1" applyBorder="1" applyAlignment="1">
      <alignment horizontal="center" vertical="center"/>
    </xf>
    <xf numFmtId="2" fontId="26" fillId="17" borderId="14" xfId="0" applyNumberFormat="1" applyFont="1" applyFill="1" applyBorder="1" applyAlignment="1">
      <alignment horizontal="center" vertical="center"/>
    </xf>
    <xf numFmtId="2" fontId="26" fillId="17" borderId="12" xfId="0" applyNumberFormat="1" applyFont="1" applyFill="1" applyBorder="1" applyAlignment="1">
      <alignment horizontal="center" vertical="center"/>
    </xf>
    <xf numFmtId="2" fontId="26" fillId="17" borderId="17" xfId="0" applyNumberFormat="1" applyFont="1" applyFill="1" applyBorder="1" applyAlignment="1">
      <alignment horizontal="center" vertical="center" wrapText="1"/>
    </xf>
    <xf numFmtId="2" fontId="26" fillId="17" borderId="14" xfId="19" applyNumberFormat="1" applyFont="1" applyFill="1" applyBorder="1" applyAlignment="1">
      <alignment horizontal="center" vertical="center" wrapText="1"/>
    </xf>
    <xf numFmtId="2" fontId="27" fillId="17" borderId="14" xfId="0" applyNumberFormat="1" applyFont="1" applyFill="1" applyBorder="1"/>
    <xf numFmtId="2" fontId="24" fillId="17" borderId="17" xfId="0" applyNumberFormat="1" applyFont="1" applyFill="1" applyBorder="1" applyAlignment="1">
      <alignment horizontal="center" vertical="center" wrapText="1"/>
    </xf>
    <xf numFmtId="2" fontId="24" fillId="18" borderId="10" xfId="0" applyNumberFormat="1" applyFont="1" applyFill="1" applyBorder="1" applyAlignment="1">
      <alignment horizontal="center" vertical="center" wrapText="1"/>
    </xf>
    <xf numFmtId="2" fontId="24" fillId="18" borderId="11" xfId="0" applyNumberFormat="1" applyFont="1" applyFill="1" applyBorder="1" applyAlignment="1">
      <alignment horizontal="center" vertical="center" wrapText="1"/>
    </xf>
    <xf numFmtId="2" fontId="26" fillId="17" borderId="13" xfId="0" applyNumberFormat="1" applyFont="1" applyFill="1" applyBorder="1" applyAlignment="1">
      <alignment horizontal="center" vertical="center" wrapText="1"/>
    </xf>
    <xf numFmtId="2" fontId="23" fillId="17" borderId="14" xfId="0" applyNumberFormat="1" applyFont="1" applyFill="1" applyBorder="1" applyAlignment="1">
      <alignment horizontal="center" vertical="center" wrapText="1"/>
    </xf>
    <xf numFmtId="2" fontId="26" fillId="17" borderId="17" xfId="0" applyNumberFormat="1" applyFont="1" applyFill="1" applyBorder="1" applyAlignment="1">
      <alignment horizontal="center" vertical="center"/>
    </xf>
    <xf numFmtId="2" fontId="23" fillId="17" borderId="12" xfId="0" applyNumberFormat="1" applyFont="1" applyFill="1" applyBorder="1" applyAlignment="1">
      <alignment horizontal="center" vertical="center" wrapText="1"/>
    </xf>
    <xf numFmtId="2" fontId="26" fillId="17" borderId="13" xfId="0" applyNumberFormat="1" applyFont="1" applyFill="1" applyBorder="1" applyAlignment="1">
      <alignment horizontal="center" vertical="center"/>
    </xf>
    <xf numFmtId="2" fontId="26" fillId="17" borderId="18" xfId="0" applyNumberFormat="1" applyFont="1" applyFill="1" applyBorder="1" applyAlignment="1">
      <alignment horizontal="center" vertical="center" wrapText="1"/>
    </xf>
    <xf numFmtId="2" fontId="26" fillId="17" borderId="16" xfId="0" applyNumberFormat="1" applyFont="1" applyFill="1" applyBorder="1" applyAlignment="1">
      <alignment horizontal="center" vertical="center" wrapText="1"/>
    </xf>
    <xf numFmtId="2" fontId="26" fillId="17" borderId="19" xfId="0" applyNumberFormat="1" applyFont="1" applyFill="1" applyBorder="1" applyAlignment="1">
      <alignment horizontal="center" vertical="center" wrapText="1"/>
    </xf>
    <xf numFmtId="2" fontId="26" fillId="17" borderId="16" xfId="0" applyNumberFormat="1" applyFont="1" applyFill="1" applyBorder="1" applyAlignment="1">
      <alignment horizontal="center" vertical="center"/>
    </xf>
    <xf numFmtId="2" fontId="24" fillId="17" borderId="18" xfId="0" applyNumberFormat="1" applyFont="1" applyFill="1" applyBorder="1" applyAlignment="1">
      <alignment horizontal="center" vertical="center"/>
    </xf>
    <xf numFmtId="2" fontId="24" fillId="17" borderId="17" xfId="0" applyNumberFormat="1" applyFont="1" applyFill="1" applyBorder="1" applyAlignment="1">
      <alignment horizontal="center" vertical="center"/>
    </xf>
    <xf numFmtId="2" fontId="24" fillId="17" borderId="13" xfId="0" applyNumberFormat="1" applyFont="1" applyFill="1" applyBorder="1" applyAlignment="1">
      <alignment horizontal="center" vertical="center"/>
    </xf>
    <xf numFmtId="2" fontId="26" fillId="17" borderId="19" xfId="0" applyNumberFormat="1" applyFont="1" applyFill="1" applyBorder="1" applyAlignment="1">
      <alignment horizontal="center" vertical="center"/>
    </xf>
    <xf numFmtId="2" fontId="26" fillId="17" borderId="15" xfId="0" applyNumberFormat="1" applyFont="1" applyFill="1" applyBorder="1" applyAlignment="1">
      <alignment horizontal="center"/>
    </xf>
    <xf numFmtId="2" fontId="26" fillId="17" borderId="18" xfId="0" applyNumberFormat="1" applyFont="1" applyFill="1" applyBorder="1"/>
    <xf numFmtId="2" fontId="26" fillId="17" borderId="20" xfId="0" applyNumberFormat="1" applyFont="1" applyFill="1" applyBorder="1" applyAlignment="1">
      <alignment horizontal="center" vertical="center" wrapText="1"/>
    </xf>
    <xf numFmtId="2" fontId="26" fillId="17" borderId="20" xfId="0" applyNumberFormat="1" applyFont="1" applyFill="1" applyBorder="1" applyAlignment="1">
      <alignment horizontal="center" vertical="center"/>
    </xf>
    <xf numFmtId="2" fontId="24" fillId="18" borderId="10" xfId="0" applyNumberFormat="1" applyFont="1" applyFill="1" applyBorder="1" applyAlignment="1">
      <alignment horizontal="center" vertical="center"/>
    </xf>
    <xf numFmtId="2" fontId="24" fillId="18" borderId="11" xfId="0" applyNumberFormat="1" applyFont="1" applyFill="1" applyBorder="1" applyAlignment="1">
      <alignment horizontal="center" vertical="center"/>
    </xf>
    <xf numFmtId="2" fontId="30" fillId="17" borderId="12" xfId="0" applyNumberFormat="1" applyFont="1" applyFill="1" applyBorder="1" applyAlignment="1">
      <alignment horizontal="center" vertical="center" wrapText="1"/>
    </xf>
    <xf numFmtId="2" fontId="30" fillId="17" borderId="17" xfId="0" applyNumberFormat="1" applyFont="1" applyFill="1" applyBorder="1" applyAlignment="1">
      <alignment horizontal="center" vertical="center" wrapText="1"/>
    </xf>
    <xf numFmtId="2" fontId="30" fillId="17" borderId="14" xfId="0" applyNumberFormat="1" applyFont="1" applyFill="1" applyBorder="1" applyAlignment="1">
      <alignment horizontal="center" vertical="center" wrapText="1"/>
    </xf>
    <xf numFmtId="2" fontId="30" fillId="17" borderId="14" xfId="19" applyNumberFormat="1" applyFont="1" applyFill="1" applyBorder="1" applyAlignment="1">
      <alignment horizontal="center" vertical="center" wrapText="1"/>
    </xf>
    <xf numFmtId="2" fontId="30" fillId="17" borderId="17" xfId="19" applyNumberFormat="1" applyFont="1" applyFill="1" applyBorder="1" applyAlignment="1">
      <alignment horizontal="center" vertical="center" wrapText="1"/>
    </xf>
    <xf numFmtId="2" fontId="31" fillId="17" borderId="17" xfId="0" applyNumberFormat="1" applyFont="1" applyFill="1" applyBorder="1" applyAlignment="1">
      <alignment horizontal="center" vertical="center" wrapText="1"/>
    </xf>
    <xf numFmtId="2" fontId="30" fillId="17" borderId="13" xfId="0" applyNumberFormat="1" applyFont="1" applyFill="1" applyBorder="1" applyAlignment="1">
      <alignment horizontal="center" vertical="center" wrapText="1"/>
    </xf>
    <xf numFmtId="2" fontId="30" fillId="17" borderId="21" xfId="0" applyNumberFormat="1" applyFont="1" applyFill="1" applyBorder="1" applyAlignment="1">
      <alignment horizontal="center" vertical="center" wrapText="1"/>
    </xf>
    <xf numFmtId="2" fontId="31" fillId="18" borderId="10" xfId="0" applyNumberFormat="1" applyFont="1" applyFill="1" applyBorder="1" applyAlignment="1">
      <alignment horizontal="center" vertical="center"/>
    </xf>
    <xf numFmtId="2" fontId="31" fillId="18" borderId="11" xfId="0" applyNumberFormat="1" applyFont="1" applyFill="1" applyBorder="1" applyAlignment="1">
      <alignment horizontal="center" vertical="center"/>
    </xf>
    <xf numFmtId="2" fontId="31" fillId="17" borderId="15" xfId="0" applyNumberFormat="1" applyFont="1" applyFill="1" applyBorder="1" applyAlignment="1">
      <alignment vertical="center"/>
    </xf>
    <xf numFmtId="0" fontId="32" fillId="0" borderId="22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vertical="center"/>
    </xf>
    <xf numFmtId="2" fontId="31" fillId="0" borderId="10" xfId="0" applyNumberFormat="1" applyFont="1" applyFill="1" applyBorder="1" applyAlignment="1">
      <alignment vertical="center"/>
    </xf>
    <xf numFmtId="2" fontId="26" fillId="17" borderId="23" xfId="0" applyNumberFormat="1" applyFont="1" applyFill="1" applyBorder="1" applyAlignment="1">
      <alignment horizontal="center" vertical="center" wrapText="1"/>
    </xf>
    <xf numFmtId="2" fontId="23" fillId="17" borderId="15" xfId="0" applyNumberFormat="1" applyFont="1" applyFill="1" applyBorder="1" applyAlignment="1">
      <alignment horizontal="center" vertical="center" wrapText="1"/>
    </xf>
    <xf numFmtId="2" fontId="26" fillId="17" borderId="18" xfId="0" applyNumberFormat="1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 wrapText="1"/>
    </xf>
    <xf numFmtId="2" fontId="31" fillId="17" borderId="20" xfId="0" applyNumberFormat="1" applyFont="1" applyFill="1" applyBorder="1" applyAlignment="1">
      <alignment vertical="center"/>
    </xf>
    <xf numFmtId="0" fontId="32" fillId="0" borderId="26" xfId="0" applyFont="1" applyFill="1" applyBorder="1" applyAlignment="1">
      <alignment vertical="center" wrapText="1"/>
    </xf>
    <xf numFmtId="2" fontId="31" fillId="17" borderId="18" xfId="0" applyNumberFormat="1" applyFont="1" applyFill="1" applyBorder="1" applyAlignment="1">
      <alignment vertical="center"/>
    </xf>
    <xf numFmtId="2" fontId="31" fillId="17" borderId="27" xfId="0" applyNumberFormat="1" applyFont="1" applyFill="1" applyBorder="1" applyAlignment="1">
      <alignment vertical="center"/>
    </xf>
    <xf numFmtId="2" fontId="31" fillId="17" borderId="28" xfId="0" applyNumberFormat="1" applyFont="1" applyFill="1" applyBorder="1" applyAlignment="1">
      <alignment vertical="center"/>
    </xf>
    <xf numFmtId="2" fontId="31" fillId="0" borderId="11" xfId="0" applyNumberFormat="1" applyFont="1" applyFill="1" applyBorder="1" applyAlignment="1">
      <alignment vertical="center"/>
    </xf>
    <xf numFmtId="2" fontId="24" fillId="17" borderId="20" xfId="0" applyNumberFormat="1" applyFont="1" applyFill="1" applyBorder="1" applyAlignment="1">
      <alignment horizontal="center" vertical="center"/>
    </xf>
    <xf numFmtId="2" fontId="24" fillId="17" borderId="29" xfId="0" applyNumberFormat="1" applyFont="1" applyFill="1" applyBorder="1" applyAlignment="1">
      <alignment horizontal="center" vertical="center"/>
    </xf>
    <xf numFmtId="2" fontId="24" fillId="15" borderId="30" xfId="0" applyNumberFormat="1" applyFont="1" applyFill="1" applyBorder="1" applyAlignment="1">
      <alignment horizontal="center" vertical="center" wrapText="1"/>
    </xf>
    <xf numFmtId="2" fontId="24" fillId="15" borderId="31" xfId="0" applyNumberFormat="1" applyFont="1" applyFill="1" applyBorder="1" applyAlignment="1">
      <alignment horizontal="center" vertical="center" wrapText="1"/>
    </xf>
    <xf numFmtId="2" fontId="24" fillId="18" borderId="19" xfId="0" applyNumberFormat="1" applyFont="1" applyFill="1" applyBorder="1" applyAlignment="1">
      <alignment horizontal="center" vertical="center"/>
    </xf>
    <xf numFmtId="2" fontId="24" fillId="17" borderId="15" xfId="0" applyNumberFormat="1" applyFont="1" applyFill="1" applyBorder="1" applyAlignment="1">
      <alignment horizontal="center" vertical="center"/>
    </xf>
    <xf numFmtId="0" fontId="22" fillId="17" borderId="14" xfId="0" applyFont="1" applyFill="1" applyBorder="1" applyAlignment="1">
      <alignment horizontal="left" vertical="top" wrapText="1"/>
    </xf>
    <xf numFmtId="2" fontId="20" fillId="17" borderId="16" xfId="0" applyNumberFormat="1" applyFont="1" applyFill="1" applyBorder="1" applyAlignment="1">
      <alignment horizontal="center"/>
    </xf>
    <xf numFmtId="2" fontId="22" fillId="17" borderId="19" xfId="0" applyNumberFormat="1" applyFont="1" applyFill="1" applyBorder="1" applyAlignment="1">
      <alignment horizontal="center"/>
    </xf>
    <xf numFmtId="2" fontId="20" fillId="17" borderId="12" xfId="0" applyNumberFormat="1" applyFont="1" applyFill="1" applyBorder="1" applyAlignment="1">
      <alignment horizontal="center"/>
    </xf>
    <xf numFmtId="2" fontId="20" fillId="17" borderId="12" xfId="0" applyNumberFormat="1" applyFont="1" applyFill="1" applyBorder="1" applyAlignment="1">
      <alignment horizontal="center" vertical="center"/>
    </xf>
    <xf numFmtId="2" fontId="22" fillId="17" borderId="13" xfId="0" applyNumberFormat="1" applyFont="1" applyFill="1" applyBorder="1" applyAlignment="1">
      <alignment horizontal="center"/>
    </xf>
    <xf numFmtId="2" fontId="26" fillId="17" borderId="32" xfId="0" applyNumberFormat="1" applyFont="1" applyFill="1" applyBorder="1" applyAlignment="1">
      <alignment horizontal="center" vertical="center" wrapText="1"/>
    </xf>
    <xf numFmtId="2" fontId="24" fillId="17" borderId="19" xfId="0" applyNumberFormat="1" applyFont="1" applyFill="1" applyBorder="1" applyAlignment="1">
      <alignment horizontal="center" vertical="center" wrapText="1"/>
    </xf>
    <xf numFmtId="2" fontId="24" fillId="17" borderId="12" xfId="0" applyNumberFormat="1" applyFont="1" applyFill="1" applyBorder="1" applyAlignment="1">
      <alignment horizontal="center" vertical="center" wrapText="1"/>
    </xf>
    <xf numFmtId="2" fontId="24" fillId="17" borderId="20" xfId="0" applyNumberFormat="1" applyFont="1" applyFill="1" applyBorder="1" applyAlignment="1">
      <alignment horizontal="center" vertical="center" wrapText="1"/>
    </xf>
    <xf numFmtId="2" fontId="24" fillId="17" borderId="29" xfId="0" applyNumberFormat="1" applyFont="1" applyFill="1" applyBorder="1" applyAlignment="1">
      <alignment horizontal="center" vertical="center" wrapText="1"/>
    </xf>
    <xf numFmtId="2" fontId="24" fillId="17" borderId="16" xfId="0" applyNumberFormat="1" applyFont="1" applyFill="1" applyBorder="1" applyAlignment="1">
      <alignment horizontal="center" vertical="center" wrapText="1"/>
    </xf>
    <xf numFmtId="2" fontId="24" fillId="18" borderId="30" xfId="0" applyNumberFormat="1" applyFont="1" applyFill="1" applyBorder="1" applyAlignment="1">
      <alignment horizontal="center" vertical="center" wrapText="1"/>
    </xf>
    <xf numFmtId="2" fontId="24" fillId="18" borderId="31" xfId="0" applyNumberFormat="1" applyFont="1" applyFill="1" applyBorder="1" applyAlignment="1">
      <alignment horizontal="center" vertical="center" wrapText="1"/>
    </xf>
    <xf numFmtId="2" fontId="29" fillId="17" borderId="18" xfId="0" applyNumberFormat="1" applyFont="1" applyFill="1" applyBorder="1" applyAlignment="1">
      <alignment horizontal="center" vertical="center" wrapText="1"/>
    </xf>
    <xf numFmtId="2" fontId="29" fillId="17" borderId="17" xfId="0" applyNumberFormat="1" applyFont="1" applyFill="1" applyBorder="1" applyAlignment="1">
      <alignment horizontal="center" vertical="center" wrapText="1"/>
    </xf>
    <xf numFmtId="2" fontId="29" fillId="17" borderId="13" xfId="0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top" wrapText="1"/>
    </xf>
    <xf numFmtId="2" fontId="24" fillId="15" borderId="30" xfId="0" applyNumberFormat="1" applyFont="1" applyFill="1" applyBorder="1" applyAlignment="1">
      <alignment horizontal="center" vertical="center"/>
    </xf>
    <xf numFmtId="2" fontId="24" fillId="15" borderId="31" xfId="0" applyNumberFormat="1" applyFont="1" applyFill="1" applyBorder="1" applyAlignment="1">
      <alignment horizontal="center" vertical="center"/>
    </xf>
    <xf numFmtId="0" fontId="20" fillId="17" borderId="14" xfId="0" applyFont="1" applyFill="1" applyBorder="1" applyAlignment="1">
      <alignment horizontal="left" vertical="top" wrapText="1"/>
    </xf>
    <xf numFmtId="0" fontId="20" fillId="17" borderId="14" xfId="19" applyFont="1" applyFill="1" applyBorder="1" applyAlignment="1">
      <alignment horizontal="left" vertical="top" wrapText="1"/>
    </xf>
    <xf numFmtId="0" fontId="22" fillId="17" borderId="14" xfId="19" applyFont="1" applyFill="1" applyBorder="1" applyAlignment="1">
      <alignment horizontal="left" vertical="top" wrapText="1"/>
    </xf>
    <xf numFmtId="0" fontId="22" fillId="17" borderId="15" xfId="0" applyFont="1" applyFill="1" applyBorder="1" applyAlignment="1">
      <alignment horizontal="left" vertical="top" wrapText="1"/>
    </xf>
    <xf numFmtId="0" fontId="22" fillId="17" borderId="12" xfId="0" applyNumberFormat="1" applyFont="1" applyFill="1" applyBorder="1" applyAlignment="1">
      <alignment horizontal="left" vertical="top" wrapText="1"/>
    </xf>
    <xf numFmtId="0" fontId="22" fillId="17" borderId="12" xfId="0" applyFont="1" applyFill="1" applyBorder="1" applyAlignment="1">
      <alignment horizontal="left" vertical="top" wrapText="1"/>
    </xf>
    <xf numFmtId="0" fontId="20" fillId="15" borderId="10" xfId="0" applyNumberFormat="1" applyFont="1" applyFill="1" applyBorder="1" applyAlignment="1">
      <alignment horizontal="left" vertical="top" wrapText="1"/>
    </xf>
    <xf numFmtId="0" fontId="22" fillId="18" borderId="10" xfId="0" applyFont="1" applyFill="1" applyBorder="1" applyAlignment="1">
      <alignment horizontal="left" vertical="top" wrapText="1"/>
    </xf>
    <xf numFmtId="0" fontId="22" fillId="17" borderId="14" xfId="0" applyNumberFormat="1" applyFont="1" applyFill="1" applyBorder="1" applyAlignment="1">
      <alignment horizontal="left" vertical="top" wrapText="1"/>
    </xf>
    <xf numFmtId="0" fontId="22" fillId="17" borderId="16" xfId="0" applyFont="1" applyFill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17" borderId="20" xfId="0" applyFont="1" applyFill="1" applyBorder="1" applyAlignment="1">
      <alignment horizontal="left" vertical="top" wrapText="1"/>
    </xf>
    <xf numFmtId="0" fontId="20" fillId="15" borderId="10" xfId="0" applyFont="1" applyFill="1" applyBorder="1" applyAlignment="1">
      <alignment horizontal="left" vertical="top" wrapText="1"/>
    </xf>
    <xf numFmtId="0" fontId="22" fillId="18" borderId="33" xfId="0" applyFont="1" applyFill="1" applyBorder="1" applyAlignment="1">
      <alignment horizontal="left" vertical="top" wrapText="1"/>
    </xf>
    <xf numFmtId="0" fontId="20" fillId="17" borderId="12" xfId="0" applyFont="1" applyFill="1" applyBorder="1" applyAlignment="1">
      <alignment horizontal="left" vertical="top" wrapText="1"/>
    </xf>
    <xf numFmtId="0" fontId="20" fillId="17" borderId="16" xfId="0" applyFont="1" applyFill="1" applyBorder="1" applyAlignment="1">
      <alignment horizontal="left" vertical="top" wrapText="1"/>
    </xf>
    <xf numFmtId="0" fontId="20" fillId="18" borderId="16" xfId="0" applyFont="1" applyFill="1" applyBorder="1" applyAlignment="1">
      <alignment horizontal="left" vertical="top" wrapText="1"/>
    </xf>
    <xf numFmtId="0" fontId="22" fillId="18" borderId="16" xfId="0" applyFont="1" applyFill="1" applyBorder="1" applyAlignment="1">
      <alignment horizontal="left" vertical="top" wrapText="1"/>
    </xf>
    <xf numFmtId="0" fontId="18" fillId="15" borderId="10" xfId="0" applyFont="1" applyFill="1" applyBorder="1" applyAlignment="1">
      <alignment horizontal="left" vertical="top" wrapText="1"/>
    </xf>
    <xf numFmtId="0" fontId="24" fillId="15" borderId="10" xfId="0" applyFont="1" applyFill="1" applyBorder="1" applyAlignment="1">
      <alignment horizontal="left" vertical="top" wrapText="1"/>
    </xf>
    <xf numFmtId="0" fontId="20" fillId="17" borderId="34" xfId="0" applyFont="1" applyFill="1" applyBorder="1" applyAlignment="1">
      <alignment horizontal="left" vertical="top" wrapText="1"/>
    </xf>
    <xf numFmtId="0" fontId="22" fillId="18" borderId="35" xfId="0" applyFont="1" applyFill="1" applyBorder="1" applyAlignment="1">
      <alignment horizontal="left" vertical="top" wrapText="1"/>
    </xf>
    <xf numFmtId="0" fontId="20" fillId="18" borderId="33" xfId="0" applyFont="1" applyFill="1" applyBorder="1" applyAlignment="1">
      <alignment horizontal="left" vertical="top" wrapText="1"/>
    </xf>
    <xf numFmtId="0" fontId="20" fillId="17" borderId="15" xfId="0" applyNumberFormat="1" applyFont="1" applyFill="1" applyBorder="1" applyAlignment="1">
      <alignment horizontal="left" vertical="top" wrapText="1"/>
    </xf>
    <xf numFmtId="0" fontId="26" fillId="18" borderId="10" xfId="0" applyFont="1" applyFill="1" applyBorder="1" applyAlignment="1">
      <alignment horizontal="left" vertical="top" wrapText="1"/>
    </xf>
    <xf numFmtId="2" fontId="26" fillId="17" borderId="36" xfId="0" applyNumberFormat="1" applyFont="1" applyFill="1" applyBorder="1" applyAlignment="1">
      <alignment horizontal="center" vertical="center" wrapText="1"/>
    </xf>
    <xf numFmtId="2" fontId="26" fillId="17" borderId="37" xfId="0" applyNumberFormat="1" applyFont="1" applyFill="1" applyBorder="1" applyAlignment="1">
      <alignment horizontal="center" vertical="center" wrapText="1"/>
    </xf>
    <xf numFmtId="2" fontId="26" fillId="18" borderId="30" xfId="0" applyNumberFormat="1" applyFont="1" applyFill="1" applyBorder="1" applyAlignment="1">
      <alignment horizontal="center" vertical="center" wrapText="1"/>
    </xf>
    <xf numFmtId="2" fontId="24" fillId="18" borderId="32" xfId="0" applyNumberFormat="1" applyFont="1" applyFill="1" applyBorder="1" applyAlignment="1">
      <alignment horizontal="center" vertical="center" wrapText="1"/>
    </xf>
    <xf numFmtId="0" fontId="22" fillId="15" borderId="10" xfId="0" applyNumberFormat="1" applyFont="1" applyFill="1" applyBorder="1" applyAlignment="1">
      <alignment horizontal="left" vertical="top" wrapText="1"/>
    </xf>
    <xf numFmtId="0" fontId="20" fillId="18" borderId="10" xfId="0" applyFont="1" applyFill="1" applyBorder="1" applyAlignment="1">
      <alignment horizontal="left" vertical="top" wrapText="1"/>
    </xf>
    <xf numFmtId="0" fontId="33" fillId="17" borderId="20" xfId="0" applyFont="1" applyFill="1" applyBorder="1" applyAlignment="1">
      <alignment vertical="center" wrapText="1"/>
    </xf>
    <xf numFmtId="2" fontId="19" fillId="17" borderId="20" xfId="0" applyNumberFormat="1" applyFont="1" applyFill="1" applyBorder="1" applyAlignment="1">
      <alignment horizontal="center" vertical="center" wrapText="1"/>
    </xf>
    <xf numFmtId="0" fontId="33" fillId="17" borderId="15" xfId="0" applyFont="1" applyFill="1" applyBorder="1" applyAlignment="1">
      <alignment vertical="center" wrapText="1"/>
    </xf>
    <xf numFmtId="2" fontId="19" fillId="17" borderId="14" xfId="0" applyNumberFormat="1" applyFont="1" applyFill="1" applyBorder="1" applyAlignment="1">
      <alignment horizontal="center" vertical="center" wrapText="1"/>
    </xf>
    <xf numFmtId="0" fontId="33" fillId="17" borderId="38" xfId="0" applyFont="1" applyFill="1" applyBorder="1" applyAlignment="1">
      <alignment horizontal="left" vertical="center" wrapText="1"/>
    </xf>
    <xf numFmtId="2" fontId="19" fillId="17" borderId="38" xfId="0" applyNumberFormat="1" applyFont="1" applyFill="1" applyBorder="1" applyAlignment="1">
      <alignment horizontal="center" vertical="center" wrapText="1"/>
    </xf>
    <xf numFmtId="2" fontId="19" fillId="17" borderId="10" xfId="0" applyNumberFormat="1" applyFont="1" applyFill="1" applyBorder="1" applyAlignment="1">
      <alignment horizontal="center" vertical="center" wrapText="1"/>
    </xf>
    <xf numFmtId="0" fontId="22" fillId="17" borderId="35" xfId="0" applyFont="1" applyFill="1" applyBorder="1" applyAlignment="1">
      <alignment horizontal="left" vertical="top" wrapText="1"/>
    </xf>
    <xf numFmtId="0" fontId="22" fillId="18" borderId="27" xfId="0" applyFont="1" applyFill="1" applyBorder="1" applyAlignment="1">
      <alignment horizontal="left" vertical="top" wrapText="1"/>
    </xf>
    <xf numFmtId="2" fontId="24" fillId="18" borderId="39" xfId="0" applyNumberFormat="1" applyFont="1" applyFill="1" applyBorder="1" applyAlignment="1">
      <alignment horizontal="center" vertical="center" wrapText="1"/>
    </xf>
    <xf numFmtId="2" fontId="24" fillId="15" borderId="27" xfId="0" applyNumberFormat="1" applyFont="1" applyFill="1" applyBorder="1" applyAlignment="1">
      <alignment horizontal="center" vertical="center"/>
    </xf>
    <xf numFmtId="2" fontId="24" fillId="17" borderId="14" xfId="0" applyNumberFormat="1" applyFont="1" applyFill="1" applyBorder="1" applyAlignment="1">
      <alignment horizontal="center" vertical="center" wrapText="1"/>
    </xf>
    <xf numFmtId="0" fontId="20" fillId="17" borderId="35" xfId="0" applyFont="1" applyFill="1" applyBorder="1" applyAlignment="1">
      <alignment horizontal="left" vertical="top" wrapText="1"/>
    </xf>
    <xf numFmtId="0" fontId="22" fillId="17" borderId="35" xfId="0" applyFont="1" applyFill="1" applyBorder="1" applyAlignment="1">
      <alignment horizontal="left" vertical="top" wrapText="1"/>
    </xf>
    <xf numFmtId="0" fontId="20" fillId="17" borderId="47" xfId="0" applyFont="1" applyFill="1" applyBorder="1" applyAlignment="1">
      <alignment horizontal="left" vertical="top" wrapText="1"/>
    </xf>
    <xf numFmtId="0" fontId="20" fillId="17" borderId="48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20" fillId="17" borderId="41" xfId="0" applyFont="1" applyFill="1" applyBorder="1" applyAlignment="1">
      <alignment horizontal="left" vertical="top" wrapText="1"/>
    </xf>
    <xf numFmtId="0" fontId="20" fillId="17" borderId="42" xfId="0" applyFont="1" applyFill="1" applyBorder="1" applyAlignment="1">
      <alignment horizontal="left" vertical="top" wrapText="1"/>
    </xf>
    <xf numFmtId="0" fontId="20" fillId="17" borderId="40" xfId="0" applyFont="1" applyFill="1" applyBorder="1" applyAlignment="1">
      <alignment horizontal="left" vertical="top" wrapText="1"/>
    </xf>
    <xf numFmtId="0" fontId="22" fillId="16" borderId="20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0" fillId="16" borderId="45" xfId="0" applyFont="1" applyFill="1" applyBorder="1" applyAlignment="1">
      <alignment horizontal="center" vertical="center" wrapText="1"/>
    </xf>
    <xf numFmtId="0" fontId="20" fillId="16" borderId="46" xfId="0" applyFont="1" applyFill="1" applyBorder="1" applyAlignment="1">
      <alignment horizontal="center" vertical="center" wrapText="1"/>
    </xf>
    <xf numFmtId="0" fontId="22" fillId="16" borderId="14" xfId="0" applyFont="1" applyFill="1" applyBorder="1" applyAlignment="1">
      <alignment horizontal="center" vertical="center" wrapText="1"/>
    </xf>
    <xf numFmtId="0" fontId="22" fillId="16" borderId="12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 wrapText="1"/>
    </xf>
    <xf numFmtId="0" fontId="22" fillId="17" borderId="0" xfId="0" applyFont="1" applyFill="1" applyBorder="1" applyAlignment="1">
      <alignment horizontal="left" vertical="top" wrapText="1"/>
    </xf>
    <xf numFmtId="0" fontId="20" fillId="17" borderId="43" xfId="0" applyFont="1" applyFill="1" applyBorder="1" applyAlignment="1">
      <alignment horizontal="left" vertical="top" wrapText="1"/>
    </xf>
    <xf numFmtId="0" fontId="20" fillId="17" borderId="0" xfId="0" applyFont="1" applyFill="1" applyBorder="1" applyAlignment="1">
      <alignment horizontal="left" vertical="top" wrapText="1"/>
    </xf>
    <xf numFmtId="0" fontId="20" fillId="17" borderId="44" xfId="0" applyFont="1" applyFill="1" applyBorder="1" applyAlignment="1">
      <alignment horizontal="left" vertical="top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O122"/>
  <sheetViews>
    <sheetView tabSelected="1" view="pageBreakPreview" topLeftCell="A109" zoomScale="59" zoomScaleSheetLayoutView="59" workbookViewId="0">
      <selection activeCell="E48" sqref="E48"/>
    </sheetView>
  </sheetViews>
  <sheetFormatPr defaultRowHeight="12.75"/>
  <cols>
    <col min="1" max="1" width="24.140625" customWidth="1"/>
    <col min="2" max="2" width="65.28515625" customWidth="1"/>
    <col min="3" max="3" width="14.140625" customWidth="1"/>
    <col min="4" max="4" width="8.7109375" customWidth="1"/>
    <col min="5" max="5" width="11.85546875" customWidth="1"/>
    <col min="6" max="6" width="13.85546875" customWidth="1"/>
    <col min="7" max="7" width="13.42578125" customWidth="1"/>
    <col min="8" max="8" width="10.140625" customWidth="1"/>
  </cols>
  <sheetData>
    <row r="1" spans="1:7">
      <c r="A1" s="140" t="s">
        <v>87</v>
      </c>
      <c r="B1" s="140"/>
      <c r="C1" s="140"/>
      <c r="D1" s="140"/>
      <c r="E1" s="140"/>
      <c r="F1" s="140"/>
      <c r="G1" s="140"/>
    </row>
    <row r="2" spans="1:7" ht="13.5" thickBot="1">
      <c r="A2" s="140"/>
      <c r="B2" s="140"/>
      <c r="C2" s="140"/>
      <c r="D2" s="140"/>
      <c r="E2" s="140"/>
      <c r="F2" s="140"/>
      <c r="G2" s="140"/>
    </row>
    <row r="3" spans="1:7" ht="15.75">
      <c r="A3" s="146" t="s">
        <v>7</v>
      </c>
      <c r="B3" s="144" t="s">
        <v>40</v>
      </c>
      <c r="C3" s="144" t="s">
        <v>6</v>
      </c>
      <c r="D3" s="144"/>
      <c r="E3" s="144"/>
      <c r="F3" s="144"/>
      <c r="G3" s="145"/>
    </row>
    <row r="4" spans="1:7" ht="15.75">
      <c r="A4" s="147"/>
      <c r="B4" s="148"/>
      <c r="C4" s="148" t="s">
        <v>0</v>
      </c>
      <c r="D4" s="148" t="s">
        <v>1</v>
      </c>
      <c r="E4" s="148"/>
      <c r="F4" s="148"/>
      <c r="G4" s="150"/>
    </row>
    <row r="5" spans="1:7" ht="42.75">
      <c r="A5" s="147"/>
      <c r="B5" s="149"/>
      <c r="C5" s="149"/>
      <c r="D5" s="5" t="s">
        <v>4</v>
      </c>
      <c r="E5" s="5" t="s">
        <v>3</v>
      </c>
      <c r="F5" s="5" t="s">
        <v>2</v>
      </c>
      <c r="G5" s="6" t="s">
        <v>5</v>
      </c>
    </row>
    <row r="6" spans="1:7" ht="47.25">
      <c r="A6" s="142" t="s">
        <v>14</v>
      </c>
      <c r="B6" s="73" t="s">
        <v>127</v>
      </c>
      <c r="C6" s="118">
        <f t="shared" ref="C6:C49" si="0">D6+E6+F6+G6</f>
        <v>3826.28</v>
      </c>
      <c r="D6" s="11"/>
      <c r="E6" s="11"/>
      <c r="F6" s="11">
        <v>3826.28</v>
      </c>
      <c r="G6" s="17"/>
    </row>
    <row r="7" spans="1:7" ht="31.5">
      <c r="A7" s="142"/>
      <c r="B7" s="73" t="s">
        <v>122</v>
      </c>
      <c r="C7" s="118">
        <f t="shared" si="0"/>
        <v>500.16</v>
      </c>
      <c r="D7" s="11"/>
      <c r="E7" s="11"/>
      <c r="F7" s="11">
        <v>500.16</v>
      </c>
      <c r="G7" s="12"/>
    </row>
    <row r="8" spans="1:7" ht="31.5">
      <c r="A8" s="143" t="s">
        <v>24</v>
      </c>
      <c r="B8" s="73" t="s">
        <v>102</v>
      </c>
      <c r="C8" s="118">
        <f t="shared" si="0"/>
        <v>42</v>
      </c>
      <c r="D8" s="45"/>
      <c r="E8" s="45"/>
      <c r="F8" s="18">
        <v>42</v>
      </c>
      <c r="G8" s="46"/>
    </row>
    <row r="9" spans="1:7" ht="18.75">
      <c r="A9" s="141"/>
      <c r="B9" s="73" t="s">
        <v>101</v>
      </c>
      <c r="C9" s="118">
        <f t="shared" si="0"/>
        <v>744.84</v>
      </c>
      <c r="D9" s="45"/>
      <c r="E9" s="45"/>
      <c r="F9" s="18">
        <v>744.84</v>
      </c>
      <c r="G9" s="46"/>
    </row>
    <row r="10" spans="1:7" ht="18.75">
      <c r="A10" s="143" t="s">
        <v>25</v>
      </c>
      <c r="B10" s="93" t="s">
        <v>119</v>
      </c>
      <c r="C10" s="118">
        <f t="shared" si="0"/>
        <v>858.37</v>
      </c>
      <c r="D10" s="45"/>
      <c r="E10" s="44"/>
      <c r="F10" s="18">
        <v>858.37</v>
      </c>
      <c r="G10" s="43"/>
    </row>
    <row r="11" spans="1:7" ht="18.75">
      <c r="A11" s="141"/>
      <c r="B11" s="94" t="s">
        <v>82</v>
      </c>
      <c r="C11" s="118">
        <f t="shared" si="0"/>
        <v>40</v>
      </c>
      <c r="D11" s="45"/>
      <c r="E11" s="45"/>
      <c r="F11" s="18">
        <v>40</v>
      </c>
      <c r="G11" s="46"/>
    </row>
    <row r="12" spans="1:7" ht="18.75">
      <c r="A12" s="143" t="s">
        <v>26</v>
      </c>
      <c r="B12" s="95" t="s">
        <v>78</v>
      </c>
      <c r="C12" s="118">
        <f t="shared" si="0"/>
        <v>40</v>
      </c>
      <c r="D12" s="12"/>
      <c r="E12" s="12"/>
      <c r="F12" s="12">
        <v>40</v>
      </c>
      <c r="G12" s="17"/>
    </row>
    <row r="13" spans="1:7" ht="18.75">
      <c r="A13" s="136"/>
      <c r="B13" s="93" t="s">
        <v>84</v>
      </c>
      <c r="C13" s="118">
        <f t="shared" si="0"/>
        <v>0</v>
      </c>
      <c r="D13" s="12"/>
      <c r="E13" s="12"/>
      <c r="F13" s="12"/>
      <c r="G13" s="17"/>
    </row>
    <row r="14" spans="1:7" ht="18.75">
      <c r="A14" s="141"/>
      <c r="B14" s="73" t="s">
        <v>30</v>
      </c>
      <c r="C14" s="118">
        <f t="shared" si="0"/>
        <v>0</v>
      </c>
      <c r="D14" s="12"/>
      <c r="E14" s="12"/>
      <c r="F14" s="12"/>
      <c r="G14" s="17"/>
    </row>
    <row r="15" spans="1:7" ht="18.75">
      <c r="A15" s="136" t="s">
        <v>17</v>
      </c>
      <c r="B15" s="96" t="s">
        <v>55</v>
      </c>
      <c r="C15" s="118">
        <f t="shared" si="0"/>
        <v>0</v>
      </c>
      <c r="D15" s="12"/>
      <c r="E15" s="12"/>
      <c r="F15" s="12"/>
      <c r="G15" s="17"/>
    </row>
    <row r="16" spans="1:7" ht="18.75">
      <c r="A16" s="136"/>
      <c r="B16" s="96" t="s">
        <v>69</v>
      </c>
      <c r="C16" s="118">
        <f t="shared" si="0"/>
        <v>0</v>
      </c>
      <c r="D16" s="12"/>
      <c r="E16" s="12"/>
      <c r="F16" s="12"/>
      <c r="G16" s="17"/>
    </row>
    <row r="17" spans="1:7" ht="18.75">
      <c r="A17" s="141"/>
      <c r="B17" s="73" t="s">
        <v>86</v>
      </c>
      <c r="C17" s="118">
        <f t="shared" si="0"/>
        <v>0</v>
      </c>
      <c r="D17" s="12"/>
      <c r="E17" s="12"/>
      <c r="F17" s="12"/>
      <c r="G17" s="17"/>
    </row>
    <row r="18" spans="1:7" ht="18.75">
      <c r="A18" s="142" t="s">
        <v>18</v>
      </c>
      <c r="B18" s="93" t="s">
        <v>65</v>
      </c>
      <c r="C18" s="118">
        <f t="shared" si="0"/>
        <v>0</v>
      </c>
      <c r="D18" s="19"/>
      <c r="E18" s="12"/>
      <c r="F18" s="12"/>
      <c r="G18" s="20"/>
    </row>
    <row r="19" spans="1:7" ht="18.75">
      <c r="A19" s="142"/>
      <c r="B19" s="93" t="s">
        <v>80</v>
      </c>
      <c r="C19" s="118">
        <f t="shared" si="0"/>
        <v>0</v>
      </c>
      <c r="D19" s="12"/>
      <c r="E19" s="12"/>
      <c r="F19" s="12"/>
      <c r="G19" s="20"/>
    </row>
    <row r="20" spans="1:7" ht="18.75">
      <c r="A20" s="152" t="s">
        <v>37</v>
      </c>
      <c r="B20" s="96" t="s">
        <v>120</v>
      </c>
      <c r="C20" s="118">
        <f t="shared" si="0"/>
        <v>0</v>
      </c>
      <c r="D20" s="44"/>
      <c r="E20" s="44"/>
      <c r="F20" s="44"/>
      <c r="G20" s="47"/>
    </row>
    <row r="21" spans="1:7" ht="18.75">
      <c r="A21" s="153"/>
      <c r="B21" s="98" t="s">
        <v>68</v>
      </c>
      <c r="C21" s="118">
        <f t="shared" si="0"/>
        <v>0</v>
      </c>
      <c r="D21" s="42"/>
      <c r="E21" s="42"/>
      <c r="F21" s="42"/>
      <c r="G21" s="48"/>
    </row>
    <row r="22" spans="1:7" ht="18.75">
      <c r="A22" s="154"/>
      <c r="B22" s="98" t="s">
        <v>121</v>
      </c>
      <c r="C22" s="118">
        <f t="shared" si="0"/>
        <v>0</v>
      </c>
      <c r="D22" s="42"/>
      <c r="E22" s="42"/>
      <c r="F22" s="42"/>
      <c r="G22" s="49"/>
    </row>
    <row r="23" spans="1:7" ht="18.75">
      <c r="A23" s="113" t="s">
        <v>67</v>
      </c>
      <c r="B23" s="98" t="s">
        <v>68</v>
      </c>
      <c r="C23" s="118">
        <f t="shared" si="0"/>
        <v>0</v>
      </c>
      <c r="D23" s="44"/>
      <c r="E23" s="44"/>
      <c r="F23" s="44"/>
      <c r="G23" s="44"/>
    </row>
    <row r="24" spans="1:7" ht="18.75">
      <c r="A24" s="143" t="s">
        <v>19</v>
      </c>
      <c r="B24" s="73" t="s">
        <v>66</v>
      </c>
      <c r="C24" s="118">
        <f t="shared" si="0"/>
        <v>0</v>
      </c>
      <c r="D24" s="15"/>
      <c r="E24" s="15"/>
      <c r="F24" s="15"/>
      <c r="G24" s="25"/>
    </row>
    <row r="25" spans="1:7" ht="18.75">
      <c r="A25" s="136"/>
      <c r="B25" s="96" t="s">
        <v>96</v>
      </c>
      <c r="C25" s="118">
        <f t="shared" si="0"/>
        <v>49.9</v>
      </c>
      <c r="D25" s="16"/>
      <c r="E25" s="16"/>
      <c r="F25" s="16">
        <v>49.9</v>
      </c>
      <c r="G25" s="27"/>
    </row>
    <row r="26" spans="1:7" ht="18.75">
      <c r="A26" s="136"/>
      <c r="B26" s="96" t="s">
        <v>41</v>
      </c>
      <c r="C26" s="118">
        <f t="shared" si="0"/>
        <v>0</v>
      </c>
      <c r="D26" s="16"/>
      <c r="E26" s="16"/>
      <c r="F26" s="16"/>
      <c r="G26" s="27"/>
    </row>
    <row r="27" spans="1:7" ht="19.5" thickBot="1">
      <c r="A27" s="136"/>
      <c r="B27" s="98" t="s">
        <v>95</v>
      </c>
      <c r="C27" s="119">
        <f t="shared" si="0"/>
        <v>43.7</v>
      </c>
      <c r="D27" s="16"/>
      <c r="E27" s="16">
        <v>43.7</v>
      </c>
      <c r="F27" s="16"/>
      <c r="G27" s="27"/>
    </row>
    <row r="28" spans="1:7" ht="19.5" thickBot="1">
      <c r="A28" s="106" t="s">
        <v>90</v>
      </c>
      <c r="B28" s="111"/>
      <c r="C28" s="85">
        <f t="shared" si="0"/>
        <v>6145.25</v>
      </c>
      <c r="D28" s="2">
        <f>SUM(D6:D27)</f>
        <v>0</v>
      </c>
      <c r="E28" s="2">
        <f>SUM(E6:E27)</f>
        <v>43.7</v>
      </c>
      <c r="F28" s="2">
        <f>SUM(F6:F27)</f>
        <v>6101.55</v>
      </c>
      <c r="G28" s="3">
        <f>SUM(G6:G27)</f>
        <v>0</v>
      </c>
    </row>
    <row r="29" spans="1:7" ht="19.5" customHeight="1">
      <c r="A29" s="141" t="s">
        <v>9</v>
      </c>
      <c r="B29" s="96" t="s">
        <v>113</v>
      </c>
      <c r="C29" s="56">
        <f t="shared" si="0"/>
        <v>145.19999999999999</v>
      </c>
      <c r="D29" s="10"/>
      <c r="E29" s="10"/>
      <c r="F29" s="10">
        <v>145.19999999999999</v>
      </c>
      <c r="G29" s="28"/>
    </row>
    <row r="30" spans="1:7" ht="18.75">
      <c r="A30" s="142"/>
      <c r="B30" s="73" t="s">
        <v>114</v>
      </c>
      <c r="C30" s="118">
        <f t="shared" si="0"/>
        <v>0</v>
      </c>
      <c r="D30" s="12"/>
      <c r="E30" s="12"/>
      <c r="F30" s="12"/>
      <c r="G30" s="17"/>
    </row>
    <row r="31" spans="1:7" ht="30.75" customHeight="1" thickBot="1">
      <c r="A31" s="143"/>
      <c r="B31" s="98" t="s">
        <v>115</v>
      </c>
      <c r="C31" s="119">
        <f t="shared" si="0"/>
        <v>101.4</v>
      </c>
      <c r="D31" s="11"/>
      <c r="E31" s="11"/>
      <c r="F31" s="11">
        <v>101.4</v>
      </c>
      <c r="G31" s="23"/>
    </row>
    <row r="32" spans="1:7" ht="19.5" thickBot="1">
      <c r="A32" s="106" t="s">
        <v>91</v>
      </c>
      <c r="B32" s="100"/>
      <c r="C32" s="85">
        <f t="shared" si="0"/>
        <v>246.6</v>
      </c>
      <c r="D32" s="1">
        <f>SUM(D29:D31)</f>
        <v>0</v>
      </c>
      <c r="E32" s="1">
        <f>SUM(E29:E31)</f>
        <v>0</v>
      </c>
      <c r="F32" s="1">
        <f>SUM(F29:F31)</f>
        <v>246.6</v>
      </c>
      <c r="G32" s="22">
        <f>SUM(G29:G31)</f>
        <v>0</v>
      </c>
    </row>
    <row r="33" spans="1:8" ht="19.5" thickBot="1">
      <c r="A33" s="106" t="s">
        <v>15</v>
      </c>
      <c r="B33" s="100" t="s">
        <v>57</v>
      </c>
      <c r="C33" s="85">
        <f t="shared" si="0"/>
        <v>0</v>
      </c>
      <c r="D33" s="21"/>
      <c r="E33" s="21">
        <v>0</v>
      </c>
      <c r="F33" s="21"/>
      <c r="G33" s="22">
        <v>0</v>
      </c>
    </row>
    <row r="34" spans="1:8" ht="19.5" thickBot="1">
      <c r="A34" s="106" t="s">
        <v>16</v>
      </c>
      <c r="B34" s="100" t="s">
        <v>57</v>
      </c>
      <c r="C34" s="85">
        <f t="shared" si="0"/>
        <v>252.70699999999999</v>
      </c>
      <c r="D34" s="21"/>
      <c r="E34" s="21">
        <v>252.70699999999999</v>
      </c>
      <c r="F34" s="21"/>
      <c r="G34" s="22">
        <v>0</v>
      </c>
    </row>
    <row r="35" spans="1:8" ht="63" customHeight="1">
      <c r="A35" s="136" t="s">
        <v>73</v>
      </c>
      <c r="B35" s="96" t="s">
        <v>109</v>
      </c>
      <c r="C35" s="56">
        <f t="shared" si="0"/>
        <v>1262.3699999999999</v>
      </c>
      <c r="D35" s="10"/>
      <c r="E35" s="10"/>
      <c r="F35" s="10">
        <v>1262.3699999999999</v>
      </c>
      <c r="G35" s="28"/>
      <c r="H35" s="7"/>
    </row>
    <row r="36" spans="1:8" ht="18.75">
      <c r="A36" s="136"/>
      <c r="B36" s="97" t="s">
        <v>66</v>
      </c>
      <c r="C36" s="118">
        <f t="shared" si="0"/>
        <v>0</v>
      </c>
      <c r="D36" s="11"/>
      <c r="E36" s="11"/>
      <c r="F36" s="11"/>
      <c r="G36" s="17"/>
    </row>
    <row r="37" spans="1:8" ht="63.75" thickBot="1">
      <c r="A37" s="136"/>
      <c r="B37" s="98" t="s">
        <v>110</v>
      </c>
      <c r="C37" s="119">
        <f t="shared" si="0"/>
        <v>5725.0999999999995</v>
      </c>
      <c r="D37" s="11"/>
      <c r="E37" s="11"/>
      <c r="F37" s="11">
        <v>1140.8699999999999</v>
      </c>
      <c r="G37" s="23">
        <v>4584.2299999999996</v>
      </c>
    </row>
    <row r="38" spans="1:8" ht="32.25" thickBot="1">
      <c r="A38" s="106" t="s">
        <v>72</v>
      </c>
      <c r="B38" s="99"/>
      <c r="C38" s="85">
        <f t="shared" si="0"/>
        <v>6987.4699999999993</v>
      </c>
      <c r="D38" s="1">
        <f>SUM(D35:D37)</f>
        <v>0</v>
      </c>
      <c r="E38" s="1">
        <f>SUM(E35:E37)</f>
        <v>0</v>
      </c>
      <c r="F38" s="1">
        <f>SUM(F35:F37)</f>
        <v>2403.2399999999998</v>
      </c>
      <c r="G38" s="22">
        <f>SUM(G35:G37)</f>
        <v>4584.2299999999996</v>
      </c>
    </row>
    <row r="39" spans="1:8" ht="18.75">
      <c r="A39" s="136" t="s">
        <v>13</v>
      </c>
      <c r="B39" s="96" t="s">
        <v>128</v>
      </c>
      <c r="C39" s="56">
        <f t="shared" si="0"/>
        <v>539.65599999999995</v>
      </c>
      <c r="D39" s="10"/>
      <c r="E39" s="10"/>
      <c r="F39" s="10">
        <v>539.65599999999995</v>
      </c>
      <c r="G39" s="28"/>
    </row>
    <row r="40" spans="1:8" ht="32.25" thickBot="1">
      <c r="A40" s="136"/>
      <c r="B40" s="98" t="s">
        <v>97</v>
      </c>
      <c r="C40" s="119">
        <f t="shared" si="0"/>
        <v>181.87299999999999</v>
      </c>
      <c r="D40" s="11"/>
      <c r="E40" s="11"/>
      <c r="F40" s="11">
        <v>181.87299999999999</v>
      </c>
      <c r="G40" s="23"/>
    </row>
    <row r="41" spans="1:8" ht="32.25" thickBot="1">
      <c r="A41" s="106" t="s">
        <v>49</v>
      </c>
      <c r="B41" s="99"/>
      <c r="C41" s="85">
        <f t="shared" si="0"/>
        <v>721.529</v>
      </c>
      <c r="D41" s="1">
        <f>SUM(D39:D40)</f>
        <v>0</v>
      </c>
      <c r="E41" s="1">
        <f>SUM(E39:E40)</f>
        <v>0</v>
      </c>
      <c r="F41" s="1">
        <f>SUM(F39:F40)</f>
        <v>721.529</v>
      </c>
      <c r="G41" s="22">
        <f>SUM(G39:G40)</f>
        <v>0</v>
      </c>
    </row>
    <row r="42" spans="1:8" ht="19.5" thickBot="1">
      <c r="A42" s="106" t="s">
        <v>10</v>
      </c>
      <c r="B42" s="100" t="s">
        <v>78</v>
      </c>
      <c r="C42" s="85">
        <f t="shared" si="0"/>
        <v>0</v>
      </c>
      <c r="D42" s="21">
        <v>0</v>
      </c>
      <c r="E42" s="21"/>
      <c r="F42" s="21">
        <v>0</v>
      </c>
      <c r="G42" s="22"/>
    </row>
    <row r="43" spans="1:8" ht="65.25" customHeight="1" thickBot="1">
      <c r="A43" s="106" t="s">
        <v>136</v>
      </c>
      <c r="B43" s="100" t="s">
        <v>59</v>
      </c>
      <c r="C43" s="85">
        <f t="shared" si="0"/>
        <v>0</v>
      </c>
      <c r="D43" s="21"/>
      <c r="E43" s="21"/>
      <c r="F43" s="21">
        <v>0</v>
      </c>
      <c r="G43" s="22"/>
    </row>
    <row r="44" spans="1:8" ht="32.25" thickBot="1">
      <c r="A44" s="106" t="s">
        <v>11</v>
      </c>
      <c r="B44" s="100" t="s">
        <v>88</v>
      </c>
      <c r="C44" s="85">
        <f t="shared" si="0"/>
        <v>4.08</v>
      </c>
      <c r="D44" s="21"/>
      <c r="E44" s="21"/>
      <c r="F44" s="21">
        <v>0</v>
      </c>
      <c r="G44" s="22">
        <v>4.08</v>
      </c>
    </row>
    <row r="45" spans="1:8" ht="18.75">
      <c r="A45" s="136" t="s">
        <v>8</v>
      </c>
      <c r="B45" s="96" t="s">
        <v>123</v>
      </c>
      <c r="C45" s="56">
        <f t="shared" si="0"/>
        <v>6435.134</v>
      </c>
      <c r="D45" s="10"/>
      <c r="E45" s="10"/>
      <c r="F45" s="10">
        <v>6435.134</v>
      </c>
      <c r="G45" s="87"/>
    </row>
    <row r="46" spans="1:8" ht="18.75">
      <c r="A46" s="136"/>
      <c r="B46" s="101" t="s">
        <v>30</v>
      </c>
      <c r="C46" s="118">
        <f t="shared" si="0"/>
        <v>528.53399999999999</v>
      </c>
      <c r="D46" s="12"/>
      <c r="E46" s="12"/>
      <c r="F46" s="12">
        <v>528.53399999999999</v>
      </c>
      <c r="G46" s="88"/>
    </row>
    <row r="47" spans="1:8" ht="18.75">
      <c r="A47" s="136"/>
      <c r="B47" s="101" t="s">
        <v>61</v>
      </c>
      <c r="C47" s="118">
        <f t="shared" si="0"/>
        <v>0</v>
      </c>
      <c r="D47" s="12"/>
      <c r="E47" s="12"/>
      <c r="F47" s="12"/>
      <c r="G47" s="88"/>
    </row>
    <row r="48" spans="1:8" ht="32.25" thickBot="1">
      <c r="A48" s="136"/>
      <c r="B48" s="97" t="s">
        <v>124</v>
      </c>
      <c r="C48" s="119">
        <f t="shared" si="0"/>
        <v>1011.12</v>
      </c>
      <c r="D48" s="11"/>
      <c r="E48" s="11"/>
      <c r="F48" s="11">
        <v>1011.12</v>
      </c>
      <c r="G48" s="89"/>
    </row>
    <row r="49" spans="1:7" ht="50.25" customHeight="1" thickBot="1">
      <c r="A49" s="106" t="s">
        <v>44</v>
      </c>
      <c r="B49" s="105"/>
      <c r="C49" s="85">
        <f t="shared" si="0"/>
        <v>7974.7879999999996</v>
      </c>
      <c r="D49" s="1">
        <f>SUM(D45:D48)</f>
        <v>0</v>
      </c>
      <c r="E49" s="1">
        <f>SUM(E45:E48)</f>
        <v>0</v>
      </c>
      <c r="F49" s="1">
        <f>SUM(F45:F48)</f>
        <v>7974.7879999999996</v>
      </c>
      <c r="G49" s="22">
        <f>SUM(G45:G48)</f>
        <v>0</v>
      </c>
    </row>
    <row r="50" spans="1:7" ht="18.75">
      <c r="A50" s="136" t="s">
        <v>20</v>
      </c>
      <c r="B50" s="96" t="s">
        <v>129</v>
      </c>
      <c r="C50" s="56">
        <f>D50+E50+F50+G50</f>
        <v>680.92200000000003</v>
      </c>
      <c r="D50" s="57"/>
      <c r="E50" s="57"/>
      <c r="F50" s="10">
        <v>680.92200000000003</v>
      </c>
      <c r="G50" s="58"/>
    </row>
    <row r="51" spans="1:7" ht="18.75">
      <c r="A51" s="136"/>
      <c r="B51" s="101" t="s">
        <v>89</v>
      </c>
      <c r="C51" s="118">
        <f t="shared" ref="C51:C116" si="1">D51+E51+F51+G51</f>
        <v>1466.7339999999999</v>
      </c>
      <c r="D51" s="24"/>
      <c r="E51" s="24"/>
      <c r="F51" s="12">
        <v>1466.7339999999999</v>
      </c>
      <c r="G51" s="25"/>
    </row>
    <row r="52" spans="1:7" ht="18.75">
      <c r="A52" s="136"/>
      <c r="B52" s="97" t="s">
        <v>130</v>
      </c>
      <c r="C52" s="118">
        <f t="shared" si="1"/>
        <v>151.57400000000001</v>
      </c>
      <c r="D52" s="26"/>
      <c r="E52" s="26"/>
      <c r="F52" s="11">
        <v>151.57400000000001</v>
      </c>
      <c r="G52" s="27"/>
    </row>
    <row r="53" spans="1:7" ht="32.25" thickBot="1">
      <c r="A53" s="136"/>
      <c r="B53" s="97" t="s">
        <v>92</v>
      </c>
      <c r="C53" s="119">
        <f t="shared" si="1"/>
        <v>39.923000000000002</v>
      </c>
      <c r="D53" s="26"/>
      <c r="E53" s="26"/>
      <c r="F53" s="11">
        <v>39.923000000000002</v>
      </c>
      <c r="G53" s="27"/>
    </row>
    <row r="54" spans="1:7" ht="32.25" thickBot="1">
      <c r="A54" s="106" t="s">
        <v>137</v>
      </c>
      <c r="B54" s="111"/>
      <c r="C54" s="85">
        <f t="shared" si="1"/>
        <v>2339.1530000000002</v>
      </c>
      <c r="D54" s="2">
        <f>SUM(D50:D53)</f>
        <v>0</v>
      </c>
      <c r="E54" s="2">
        <f>SUM(E50:E53)</f>
        <v>0</v>
      </c>
      <c r="F54" s="2">
        <f>SUM(F50:F53)</f>
        <v>2339.1530000000002</v>
      </c>
      <c r="G54" s="3">
        <f>SUM(G50:G53)</f>
        <v>0</v>
      </c>
    </row>
    <row r="55" spans="1:7" ht="18.75">
      <c r="A55" s="136" t="s">
        <v>21</v>
      </c>
      <c r="B55" s="102" t="s">
        <v>66</v>
      </c>
      <c r="C55" s="56">
        <f t="shared" si="1"/>
        <v>0</v>
      </c>
      <c r="D55" s="31"/>
      <c r="E55" s="31"/>
      <c r="F55" s="31"/>
      <c r="G55" s="35"/>
    </row>
    <row r="56" spans="1:7" ht="18.75">
      <c r="A56" s="136"/>
      <c r="B56" s="103" t="s">
        <v>93</v>
      </c>
      <c r="C56" s="118">
        <f t="shared" si="1"/>
        <v>1356.2619999999999</v>
      </c>
      <c r="D56" s="15"/>
      <c r="E56" s="15"/>
      <c r="F56" s="15">
        <v>1356.2619999999999</v>
      </c>
      <c r="G56" s="25"/>
    </row>
    <row r="57" spans="1:7" ht="19.5" thickBot="1">
      <c r="A57" s="136"/>
      <c r="B57" s="98" t="s">
        <v>131</v>
      </c>
      <c r="C57" s="119">
        <f t="shared" si="1"/>
        <v>1291.04</v>
      </c>
      <c r="D57" s="16"/>
      <c r="E57" s="16"/>
      <c r="F57" s="16">
        <v>1291.04</v>
      </c>
      <c r="G57" s="27"/>
    </row>
    <row r="58" spans="1:7" ht="32.25" thickBot="1">
      <c r="A58" s="106" t="s">
        <v>45</v>
      </c>
      <c r="B58" s="105"/>
      <c r="C58" s="85">
        <f t="shared" si="1"/>
        <v>2647.3019999999997</v>
      </c>
      <c r="D58" s="2">
        <f>SUM(D55:D57)</f>
        <v>0</v>
      </c>
      <c r="E58" s="2">
        <f>SUM(E55:E57)</f>
        <v>0</v>
      </c>
      <c r="F58" s="2">
        <f>SUM(F55:F57)</f>
        <v>2647.3019999999997</v>
      </c>
      <c r="G58" s="3">
        <f>SUM(G55:G57)</f>
        <v>0</v>
      </c>
    </row>
    <row r="59" spans="1:7" ht="18.75">
      <c r="A59" s="136" t="s">
        <v>22</v>
      </c>
      <c r="B59" s="96" t="s">
        <v>79</v>
      </c>
      <c r="C59" s="56">
        <f t="shared" si="1"/>
        <v>0</v>
      </c>
      <c r="D59" s="10"/>
      <c r="E59" s="10"/>
      <c r="F59" s="10"/>
      <c r="G59" s="28"/>
    </row>
    <row r="60" spans="1:7" ht="18.75">
      <c r="A60" s="136"/>
      <c r="B60" s="73" t="s">
        <v>61</v>
      </c>
      <c r="C60" s="118">
        <f t="shared" si="1"/>
        <v>0</v>
      </c>
      <c r="D60" s="12"/>
      <c r="E60" s="12">
        <v>0</v>
      </c>
      <c r="F60" s="12"/>
      <c r="G60" s="28"/>
    </row>
    <row r="61" spans="1:7" ht="19.5" thickBot="1">
      <c r="A61" s="136"/>
      <c r="B61" s="102" t="s">
        <v>75</v>
      </c>
      <c r="C61" s="119">
        <f t="shared" si="1"/>
        <v>0</v>
      </c>
      <c r="D61" s="29"/>
      <c r="E61" s="29"/>
      <c r="F61" s="29"/>
      <c r="G61" s="30"/>
    </row>
    <row r="62" spans="1:7" ht="48" thickBot="1">
      <c r="A62" s="106" t="s">
        <v>43</v>
      </c>
      <c r="B62" s="111"/>
      <c r="C62" s="85">
        <f t="shared" si="1"/>
        <v>0</v>
      </c>
      <c r="D62" s="2">
        <f>SUM(D59:D61)</f>
        <v>0</v>
      </c>
      <c r="E62" s="2">
        <f>SUM(E59:E61)</f>
        <v>0</v>
      </c>
      <c r="F62" s="2">
        <f>SUM(F59:F61)</f>
        <v>0</v>
      </c>
      <c r="G62" s="3">
        <f>SUM(G59:G61)</f>
        <v>0</v>
      </c>
    </row>
    <row r="63" spans="1:7" ht="18.75">
      <c r="A63" s="136" t="s">
        <v>23</v>
      </c>
      <c r="B63" s="96" t="s">
        <v>107</v>
      </c>
      <c r="C63" s="56">
        <f t="shared" si="1"/>
        <v>9.923</v>
      </c>
      <c r="D63" s="72"/>
      <c r="E63" s="72"/>
      <c r="F63" s="14">
        <v>9.923</v>
      </c>
      <c r="G63" s="72"/>
    </row>
    <row r="64" spans="1:7" ht="62.25" customHeight="1">
      <c r="A64" s="136"/>
      <c r="B64" s="102" t="s">
        <v>138</v>
      </c>
      <c r="C64" s="118">
        <f t="shared" si="1"/>
        <v>1269.56</v>
      </c>
      <c r="D64" s="31"/>
      <c r="E64" s="31"/>
      <c r="F64" s="31">
        <v>1269.56</v>
      </c>
      <c r="G64" s="35"/>
    </row>
    <row r="65" spans="1:7" ht="31.5">
      <c r="A65" s="136"/>
      <c r="B65" s="73" t="s">
        <v>108</v>
      </c>
      <c r="C65" s="118">
        <f t="shared" si="1"/>
        <v>49.287999999999997</v>
      </c>
      <c r="D65" s="11"/>
      <c r="E65" s="11"/>
      <c r="F65" s="11">
        <v>49.287999999999997</v>
      </c>
      <c r="G65" s="23"/>
    </row>
    <row r="66" spans="1:7" ht="19.5" thickBot="1">
      <c r="A66" s="136"/>
      <c r="B66" s="102" t="s">
        <v>66</v>
      </c>
      <c r="C66" s="119">
        <f t="shared" si="1"/>
        <v>0</v>
      </c>
      <c r="D66" s="11"/>
      <c r="E66" s="11"/>
      <c r="F66" s="11"/>
      <c r="G66" s="11"/>
    </row>
    <row r="67" spans="1:7" ht="50.25" customHeight="1" thickBot="1">
      <c r="A67" s="106" t="s">
        <v>42</v>
      </c>
      <c r="B67" s="105"/>
      <c r="C67" s="85">
        <f t="shared" si="1"/>
        <v>1328.771</v>
      </c>
      <c r="D67" s="40">
        <f>SUM(D63:D66)</f>
        <v>0</v>
      </c>
      <c r="E67" s="40">
        <f>SUM(E63:E66)</f>
        <v>0</v>
      </c>
      <c r="F67" s="40">
        <f>SUM(F63:F66)</f>
        <v>1328.771</v>
      </c>
      <c r="G67" s="41">
        <f>SUM(G63:G66)</f>
        <v>0</v>
      </c>
    </row>
    <row r="68" spans="1:7" ht="18.75">
      <c r="A68" s="137" t="s">
        <v>63</v>
      </c>
      <c r="B68" s="116" t="s">
        <v>99</v>
      </c>
      <c r="C68" s="56">
        <f t="shared" si="1"/>
        <v>7.4</v>
      </c>
      <c r="D68" s="14"/>
      <c r="E68" s="14"/>
      <c r="F68" s="14">
        <v>7.4</v>
      </c>
      <c r="G68" s="32"/>
    </row>
    <row r="69" spans="1:7" ht="18.75">
      <c r="A69" s="137"/>
      <c r="B69" s="73" t="s">
        <v>79</v>
      </c>
      <c r="C69" s="118">
        <f t="shared" si="1"/>
        <v>0</v>
      </c>
      <c r="D69" s="15"/>
      <c r="E69" s="15"/>
      <c r="F69" s="15"/>
      <c r="G69" s="33"/>
    </row>
    <row r="70" spans="1:7" ht="30" customHeight="1" thickBot="1">
      <c r="A70" s="137"/>
      <c r="B70" s="97" t="s">
        <v>132</v>
      </c>
      <c r="C70" s="119">
        <f t="shared" si="1"/>
        <v>1409</v>
      </c>
      <c r="D70" s="16"/>
      <c r="E70" s="16"/>
      <c r="F70" s="16">
        <v>1409</v>
      </c>
      <c r="G70" s="34"/>
    </row>
    <row r="71" spans="1:7" ht="48" thickBot="1">
      <c r="A71" s="106" t="s">
        <v>62</v>
      </c>
      <c r="B71" s="122"/>
      <c r="C71" s="85">
        <f t="shared" si="1"/>
        <v>1416.4</v>
      </c>
      <c r="D71" s="2">
        <f>SUM(D68:D70)</f>
        <v>0</v>
      </c>
      <c r="E71" s="2">
        <f>SUM(E68:E70)</f>
        <v>0</v>
      </c>
      <c r="F71" s="2">
        <f>SUM(F68:F70)</f>
        <v>1416.4</v>
      </c>
      <c r="G71" s="3">
        <f>SUM(G68:G70)</f>
        <v>0</v>
      </c>
    </row>
    <row r="72" spans="1:7" ht="18.75">
      <c r="A72" s="138" t="s">
        <v>27</v>
      </c>
      <c r="B72" s="104" t="s">
        <v>133</v>
      </c>
      <c r="C72" s="56">
        <f t="shared" si="1"/>
        <v>953.83199999999999</v>
      </c>
      <c r="D72" s="67"/>
      <c r="E72" s="67"/>
      <c r="F72" s="39">
        <v>953.83199999999999</v>
      </c>
      <c r="G72" s="68"/>
    </row>
    <row r="73" spans="1:7" ht="18.75">
      <c r="A73" s="136"/>
      <c r="B73" s="102" t="s">
        <v>61</v>
      </c>
      <c r="C73" s="56">
        <f t="shared" si="1"/>
        <v>0</v>
      </c>
      <c r="D73" s="29"/>
      <c r="E73" s="29">
        <v>0</v>
      </c>
      <c r="F73" s="29"/>
      <c r="G73" s="35"/>
    </row>
    <row r="74" spans="1:7" ht="19.5" thickBot="1">
      <c r="A74" s="139"/>
      <c r="B74" s="98" t="s">
        <v>100</v>
      </c>
      <c r="C74" s="119">
        <f t="shared" si="1"/>
        <v>10.375</v>
      </c>
      <c r="D74" s="16"/>
      <c r="E74" s="16"/>
      <c r="F74" s="16">
        <v>10.375</v>
      </c>
      <c r="G74" s="27"/>
    </row>
    <row r="75" spans="1:7" ht="32.25" thickBot="1">
      <c r="A75" s="106" t="s">
        <v>50</v>
      </c>
      <c r="B75" s="105"/>
      <c r="C75" s="85">
        <f t="shared" si="1"/>
        <v>964.20699999999999</v>
      </c>
      <c r="D75" s="2">
        <f>SUM(D72:D74)</f>
        <v>0</v>
      </c>
      <c r="E75" s="2">
        <f>SUM(E72:E74)</f>
        <v>0</v>
      </c>
      <c r="F75" s="2">
        <f>SUM(F72:F74)</f>
        <v>964.20699999999999</v>
      </c>
      <c r="G75" s="2">
        <f>SUM(G72:G74)</f>
        <v>0</v>
      </c>
    </row>
    <row r="76" spans="1:7" ht="24.75" customHeight="1">
      <c r="A76" s="151" t="s">
        <v>71</v>
      </c>
      <c r="B76" s="104" t="s">
        <v>116</v>
      </c>
      <c r="C76" s="56">
        <f t="shared" si="1"/>
        <v>0</v>
      </c>
      <c r="D76" s="82"/>
      <c r="E76" s="82"/>
      <c r="F76" s="82"/>
      <c r="G76" s="83"/>
    </row>
    <row r="77" spans="1:7" ht="19.5" thickBot="1">
      <c r="A77" s="151"/>
      <c r="B77" s="102" t="s">
        <v>117</v>
      </c>
      <c r="C77" s="119">
        <f t="shared" si="1"/>
        <v>0</v>
      </c>
      <c r="D77" s="84"/>
      <c r="E77" s="84">
        <v>0</v>
      </c>
      <c r="F77" s="84">
        <v>0</v>
      </c>
      <c r="G77" s="80"/>
    </row>
    <row r="78" spans="1:7" ht="32.25" thickBot="1">
      <c r="A78" s="106" t="s">
        <v>77</v>
      </c>
      <c r="B78" s="100"/>
      <c r="C78" s="85">
        <f t="shared" si="1"/>
        <v>0</v>
      </c>
      <c r="D78" s="85">
        <f>D77+D76</f>
        <v>0</v>
      </c>
      <c r="E78" s="85">
        <f>E77+E76</f>
        <v>0</v>
      </c>
      <c r="F78" s="85">
        <f>F77+F76</f>
        <v>0</v>
      </c>
      <c r="G78" s="86">
        <f>G77+G76</f>
        <v>0</v>
      </c>
    </row>
    <row r="79" spans="1:7" ht="19.5" thickBot="1">
      <c r="A79" s="106" t="s">
        <v>74</v>
      </c>
      <c r="B79" s="100" t="s">
        <v>41</v>
      </c>
      <c r="C79" s="85">
        <f t="shared" si="1"/>
        <v>0</v>
      </c>
      <c r="D79" s="21"/>
      <c r="E79" s="21"/>
      <c r="F79" s="21">
        <v>0</v>
      </c>
      <c r="G79" s="22"/>
    </row>
    <row r="80" spans="1:7" ht="31.5">
      <c r="A80" s="136" t="s">
        <v>28</v>
      </c>
      <c r="B80" s="96" t="s">
        <v>98</v>
      </c>
      <c r="C80" s="56">
        <f t="shared" si="1"/>
        <v>853.13900000000001</v>
      </c>
      <c r="D80" s="29"/>
      <c r="E80" s="36">
        <v>782.92899999999997</v>
      </c>
      <c r="F80" s="36">
        <v>70.209999999999994</v>
      </c>
      <c r="G80" s="37"/>
    </row>
    <row r="81" spans="1:7" ht="19.5" thickBot="1">
      <c r="A81" s="136"/>
      <c r="B81" s="102" t="s">
        <v>78</v>
      </c>
      <c r="C81" s="119">
        <f t="shared" si="1"/>
        <v>0</v>
      </c>
      <c r="D81" s="11"/>
      <c r="E81" s="11"/>
      <c r="F81" s="11"/>
      <c r="G81" s="23"/>
    </row>
    <row r="82" spans="1:7" ht="33.75" customHeight="1" thickBot="1">
      <c r="A82" s="106" t="s">
        <v>46</v>
      </c>
      <c r="B82" s="112"/>
      <c r="C82" s="85">
        <f t="shared" si="1"/>
        <v>853.13900000000001</v>
      </c>
      <c r="D82" s="2">
        <f>SUM(D80:D81)</f>
        <v>0</v>
      </c>
      <c r="E82" s="2">
        <f>SUM(E80:E81)</f>
        <v>782.92899999999997</v>
      </c>
      <c r="F82" s="2">
        <f>SUM(F80:F81)</f>
        <v>70.209999999999994</v>
      </c>
      <c r="G82" s="3">
        <f>SUM(G80:G81)</f>
        <v>0</v>
      </c>
    </row>
    <row r="83" spans="1:7" ht="31.5">
      <c r="A83" s="137" t="s">
        <v>34</v>
      </c>
      <c r="B83" s="102" t="s">
        <v>143</v>
      </c>
      <c r="C83" s="56">
        <f t="shared" si="1"/>
        <v>792.03300000000002</v>
      </c>
      <c r="D83" s="29"/>
      <c r="E83" s="38"/>
      <c r="F83" s="79">
        <v>792.03300000000002</v>
      </c>
      <c r="G83" s="80"/>
    </row>
    <row r="84" spans="1:7" ht="18.75">
      <c r="A84" s="137"/>
      <c r="B84" s="98" t="s">
        <v>75</v>
      </c>
      <c r="C84" s="119">
        <f t="shared" si="1"/>
        <v>11.4</v>
      </c>
      <c r="D84" s="81"/>
      <c r="E84" s="11"/>
      <c r="F84" s="11">
        <v>11.4</v>
      </c>
      <c r="G84" s="81"/>
    </row>
    <row r="85" spans="1:7" ht="19.5" thickBot="1">
      <c r="A85" s="131"/>
      <c r="B85" s="73" t="s">
        <v>142</v>
      </c>
      <c r="C85" s="12"/>
      <c r="D85" s="135"/>
      <c r="E85" s="12">
        <v>30.792999999999999</v>
      </c>
      <c r="F85" s="12"/>
      <c r="G85" s="135"/>
    </row>
    <row r="86" spans="1:7" ht="32.25" thickBot="1">
      <c r="A86" s="106" t="s">
        <v>76</v>
      </c>
      <c r="B86" s="132"/>
      <c r="C86" s="133">
        <f t="shared" si="1"/>
        <v>834.226</v>
      </c>
      <c r="D86" s="134">
        <f>SUM(D83:D85)</f>
        <v>0</v>
      </c>
      <c r="E86" s="134">
        <f>SUM(E83:E85)</f>
        <v>30.792999999999999</v>
      </c>
      <c r="F86" s="134">
        <f>SUM(F83:F85)</f>
        <v>803.43299999999999</v>
      </c>
      <c r="G86" s="134">
        <f>SUM(G83:G85)</f>
        <v>0</v>
      </c>
    </row>
    <row r="87" spans="1:7" ht="18.75">
      <c r="A87" s="136" t="s">
        <v>35</v>
      </c>
      <c r="B87" s="96" t="s">
        <v>134</v>
      </c>
      <c r="C87" s="56">
        <f t="shared" si="1"/>
        <v>939.5</v>
      </c>
      <c r="D87" s="29"/>
      <c r="E87" s="29"/>
      <c r="F87" s="29">
        <v>939.5</v>
      </c>
      <c r="G87" s="28"/>
    </row>
    <row r="88" spans="1:7" ht="18.75">
      <c r="A88" s="136"/>
      <c r="B88" s="107" t="s">
        <v>82</v>
      </c>
      <c r="C88" s="118">
        <f t="shared" si="1"/>
        <v>0</v>
      </c>
      <c r="D88" s="11"/>
      <c r="E88" s="11"/>
      <c r="F88" s="11"/>
      <c r="G88" s="23"/>
    </row>
    <row r="89" spans="1:7" ht="48" thickBot="1">
      <c r="A89" s="136"/>
      <c r="B89" s="98" t="s">
        <v>94</v>
      </c>
      <c r="C89" s="119">
        <f t="shared" si="1"/>
        <v>19.7</v>
      </c>
      <c r="D89" s="11"/>
      <c r="E89" s="11"/>
      <c r="F89" s="11">
        <v>19.7</v>
      </c>
      <c r="G89" s="11"/>
    </row>
    <row r="90" spans="1:7" ht="32.25" thickBot="1">
      <c r="A90" s="106" t="s">
        <v>47</v>
      </c>
      <c r="B90" s="117"/>
      <c r="C90" s="85">
        <f t="shared" si="1"/>
        <v>959.2</v>
      </c>
      <c r="D90" s="40">
        <f>D87+D88+D89</f>
        <v>0</v>
      </c>
      <c r="E90" s="40">
        <f>E87+E88+E89</f>
        <v>0</v>
      </c>
      <c r="F90" s="40">
        <f>F87+F88+F89</f>
        <v>959.2</v>
      </c>
      <c r="G90" s="41">
        <f>G87+G88+G89</f>
        <v>0</v>
      </c>
    </row>
    <row r="91" spans="1:7" ht="31.5">
      <c r="A91" s="136" t="s">
        <v>36</v>
      </c>
      <c r="B91" s="108" t="s">
        <v>85</v>
      </c>
      <c r="C91" s="56">
        <f t="shared" si="1"/>
        <v>12.36</v>
      </c>
      <c r="D91" s="10"/>
      <c r="E91" s="10"/>
      <c r="F91" s="10">
        <v>12.36</v>
      </c>
      <c r="G91" s="28"/>
    </row>
    <row r="92" spans="1:7" ht="19.5" thickBot="1">
      <c r="A92" s="136"/>
      <c r="B92" s="107" t="s">
        <v>70</v>
      </c>
      <c r="C92" s="119">
        <f t="shared" si="1"/>
        <v>0</v>
      </c>
      <c r="D92" s="11"/>
      <c r="E92" s="11"/>
      <c r="F92" s="11"/>
      <c r="G92" s="23"/>
    </row>
    <row r="93" spans="1:7" ht="32.25" thickBot="1">
      <c r="A93" s="106" t="s">
        <v>60</v>
      </c>
      <c r="B93" s="123"/>
      <c r="C93" s="120">
        <f t="shared" si="1"/>
        <v>12.36</v>
      </c>
      <c r="D93" s="69">
        <f>SUM(D91:D92)</f>
        <v>0</v>
      </c>
      <c r="E93" s="69">
        <f>SUM(E91:E92)</f>
        <v>0</v>
      </c>
      <c r="F93" s="69">
        <f>SUM(F91:F92)</f>
        <v>12.36</v>
      </c>
      <c r="G93" s="70">
        <f>SUM(G91:G92)</f>
        <v>0</v>
      </c>
    </row>
    <row r="94" spans="1:7" ht="18.75">
      <c r="A94" s="136" t="s">
        <v>58</v>
      </c>
      <c r="B94" s="108" t="s">
        <v>111</v>
      </c>
      <c r="C94" s="56">
        <f t="shared" si="1"/>
        <v>706.3</v>
      </c>
      <c r="D94" s="74"/>
      <c r="E94" s="74"/>
      <c r="F94" s="31">
        <v>706.3</v>
      </c>
      <c r="G94" s="75"/>
    </row>
    <row r="95" spans="1:7" ht="19.5" thickBot="1">
      <c r="A95" s="136"/>
      <c r="B95" s="98" t="s">
        <v>112</v>
      </c>
      <c r="C95" s="119">
        <f t="shared" si="1"/>
        <v>0</v>
      </c>
      <c r="D95" s="76"/>
      <c r="E95" s="76"/>
      <c r="F95" s="77"/>
      <c r="G95" s="78"/>
    </row>
    <row r="96" spans="1:7" ht="32.25" thickBot="1">
      <c r="A96" s="106" t="s">
        <v>64</v>
      </c>
      <c r="B96" s="100"/>
      <c r="C96" s="85">
        <f t="shared" si="1"/>
        <v>706.3</v>
      </c>
      <c r="D96" s="40">
        <f>SUM(D94:D95)</f>
        <v>0</v>
      </c>
      <c r="E96" s="40">
        <f>SUM(E94:E95)</f>
        <v>0</v>
      </c>
      <c r="F96" s="40">
        <f>SUM(F94:F95)</f>
        <v>706.3</v>
      </c>
      <c r="G96" s="41">
        <f>SUM(G94:G95)</f>
        <v>0</v>
      </c>
    </row>
    <row r="97" spans="1:7" ht="36" customHeight="1">
      <c r="A97" s="136" t="s">
        <v>38</v>
      </c>
      <c r="B97" s="90" t="s">
        <v>125</v>
      </c>
      <c r="C97" s="56">
        <f t="shared" si="1"/>
        <v>2300.6</v>
      </c>
      <c r="D97" s="10"/>
      <c r="E97" s="10">
        <v>1837.1</v>
      </c>
      <c r="F97" s="10"/>
      <c r="G97" s="28">
        <v>463.5</v>
      </c>
    </row>
    <row r="98" spans="1:7" ht="31.5">
      <c r="A98" s="136"/>
      <c r="B98" s="73" t="s">
        <v>126</v>
      </c>
      <c r="C98" s="118">
        <f t="shared" si="1"/>
        <v>868.2</v>
      </c>
      <c r="D98" s="11"/>
      <c r="E98" s="11"/>
      <c r="F98" s="11"/>
      <c r="G98" s="23">
        <v>868.2</v>
      </c>
    </row>
    <row r="99" spans="1:7" ht="19.5" thickBot="1">
      <c r="A99" s="136"/>
      <c r="B99" s="102" t="s">
        <v>66</v>
      </c>
      <c r="C99" s="119">
        <f t="shared" si="1"/>
        <v>0</v>
      </c>
      <c r="D99" s="11"/>
      <c r="E99" s="11"/>
      <c r="F99" s="11"/>
      <c r="G99" s="11"/>
    </row>
    <row r="100" spans="1:7" ht="32.25" thickBot="1">
      <c r="A100" s="106" t="s">
        <v>48</v>
      </c>
      <c r="B100" s="111"/>
      <c r="C100" s="85">
        <f t="shared" si="1"/>
        <v>3168.8</v>
      </c>
      <c r="D100" s="91">
        <f>SUM(D97:D99)</f>
        <v>0</v>
      </c>
      <c r="E100" s="91">
        <f>SUM(E97:E99)</f>
        <v>1837.1</v>
      </c>
      <c r="F100" s="91">
        <f>SUM(F97:F99)</f>
        <v>0</v>
      </c>
      <c r="G100" s="92">
        <f>SUM(G97:G99)</f>
        <v>1331.7</v>
      </c>
    </row>
    <row r="101" spans="1:7" ht="23.25" customHeight="1">
      <c r="A101" s="137" t="s">
        <v>54</v>
      </c>
      <c r="B101" s="96" t="s">
        <v>105</v>
      </c>
      <c r="C101" s="56">
        <f t="shared" si="1"/>
        <v>4014</v>
      </c>
      <c r="D101" s="14"/>
      <c r="E101" s="14"/>
      <c r="F101" s="14"/>
      <c r="G101" s="58">
        <v>4014</v>
      </c>
    </row>
    <row r="102" spans="1:7" ht="19.5" thickBot="1">
      <c r="A102" s="137"/>
      <c r="B102" s="102" t="s">
        <v>106</v>
      </c>
      <c r="C102" s="119">
        <f t="shared" si="1"/>
        <v>337</v>
      </c>
      <c r="D102" s="16"/>
      <c r="E102" s="16"/>
      <c r="F102" s="16"/>
      <c r="G102" s="27">
        <v>337</v>
      </c>
    </row>
    <row r="103" spans="1:7" ht="32.25" thickBot="1">
      <c r="A103" s="106" t="s">
        <v>139</v>
      </c>
      <c r="B103" s="100"/>
      <c r="C103" s="85">
        <f t="shared" si="1"/>
        <v>4351</v>
      </c>
      <c r="D103" s="40">
        <f>SUM(D101:D102)</f>
        <v>0</v>
      </c>
      <c r="E103" s="40">
        <f>SUM(E101:E102)</f>
        <v>0</v>
      </c>
      <c r="F103" s="40">
        <f>SUM(F101:F102)</f>
        <v>0</v>
      </c>
      <c r="G103" s="41">
        <f>SUM(G101:G102)</f>
        <v>4351</v>
      </c>
    </row>
    <row r="104" spans="1:7" ht="18.75" customHeight="1">
      <c r="A104" s="136" t="s">
        <v>39</v>
      </c>
      <c r="B104" s="96" t="s">
        <v>41</v>
      </c>
      <c r="C104" s="56">
        <f t="shared" si="1"/>
        <v>0</v>
      </c>
      <c r="D104" s="10"/>
      <c r="E104" s="10"/>
      <c r="F104" s="10"/>
      <c r="G104" s="28"/>
    </row>
    <row r="105" spans="1:7" ht="19.5" thickBot="1">
      <c r="A105" s="136"/>
      <c r="B105" s="98" t="s">
        <v>141</v>
      </c>
      <c r="C105" s="119">
        <f t="shared" si="1"/>
        <v>67</v>
      </c>
      <c r="D105" s="11"/>
      <c r="E105" s="11"/>
      <c r="F105" s="11"/>
      <c r="G105" s="23">
        <v>67</v>
      </c>
    </row>
    <row r="106" spans="1:7" ht="32.25" thickBot="1">
      <c r="A106" s="106" t="s">
        <v>140</v>
      </c>
      <c r="B106" s="105"/>
      <c r="C106" s="85">
        <f t="shared" si="1"/>
        <v>67</v>
      </c>
      <c r="D106" s="2">
        <v>0</v>
      </c>
      <c r="E106" s="2">
        <v>0</v>
      </c>
      <c r="F106" s="2">
        <v>0</v>
      </c>
      <c r="G106" s="3">
        <f>SUM(G104:G105)</f>
        <v>67</v>
      </c>
    </row>
    <row r="107" spans="1:7" ht="19.5" thickBot="1">
      <c r="A107" s="106" t="s">
        <v>51</v>
      </c>
      <c r="B107" s="100" t="s">
        <v>117</v>
      </c>
      <c r="C107" s="120">
        <f t="shared" si="1"/>
        <v>0</v>
      </c>
      <c r="D107" s="40"/>
      <c r="E107" s="40"/>
      <c r="F107" s="40"/>
      <c r="G107" s="41"/>
    </row>
    <row r="108" spans="1:7" ht="18.75">
      <c r="A108" s="136" t="s">
        <v>52</v>
      </c>
      <c r="B108" s="96" t="s">
        <v>41</v>
      </c>
      <c r="C108" s="56">
        <f t="shared" si="1"/>
        <v>0</v>
      </c>
      <c r="D108" s="14"/>
      <c r="E108" s="14"/>
      <c r="F108" s="14"/>
      <c r="G108" s="58"/>
    </row>
    <row r="109" spans="1:7" ht="19.5" thickBot="1">
      <c r="A109" s="136"/>
      <c r="B109" s="98" t="s">
        <v>118</v>
      </c>
      <c r="C109" s="119">
        <f t="shared" si="1"/>
        <v>0</v>
      </c>
      <c r="D109" s="16"/>
      <c r="E109" s="16"/>
      <c r="F109" s="16"/>
      <c r="G109" s="27">
        <v>0</v>
      </c>
    </row>
    <row r="110" spans="1:7" ht="32.25" thickBot="1">
      <c r="A110" s="106" t="s">
        <v>56</v>
      </c>
      <c r="B110" s="105"/>
      <c r="C110" s="85">
        <f t="shared" si="1"/>
        <v>0</v>
      </c>
      <c r="D110" s="2">
        <f>SUM(D108:D109)</f>
        <v>0</v>
      </c>
      <c r="E110" s="2">
        <f>SUM(E108:E109)</f>
        <v>0</v>
      </c>
      <c r="F110" s="2">
        <f>SUM(F108:F109)</f>
        <v>0</v>
      </c>
      <c r="G110" s="3">
        <f>SUM(G108:G109)</f>
        <v>0</v>
      </c>
    </row>
    <row r="111" spans="1:7" ht="32.25" thickBot="1">
      <c r="A111" s="114" t="s">
        <v>53</v>
      </c>
      <c r="B111" s="109" t="s">
        <v>104</v>
      </c>
      <c r="C111" s="121">
        <f t="shared" si="1"/>
        <v>9</v>
      </c>
      <c r="D111" s="13"/>
      <c r="E111" s="13"/>
      <c r="F111" s="13"/>
      <c r="G111" s="13">
        <v>9</v>
      </c>
    </row>
    <row r="112" spans="1:7" ht="79.5" customHeight="1" thickBot="1">
      <c r="A112" s="115" t="s">
        <v>144</v>
      </c>
      <c r="B112" s="100" t="s">
        <v>103</v>
      </c>
      <c r="C112" s="85">
        <f t="shared" si="1"/>
        <v>6.8</v>
      </c>
      <c r="D112" s="40"/>
      <c r="E112" s="40"/>
      <c r="F112" s="40"/>
      <c r="G112" s="41">
        <v>6.8</v>
      </c>
    </row>
    <row r="113" spans="1:15" s="8" customFormat="1" ht="128.25" customHeight="1" thickBot="1">
      <c r="A113" s="114" t="s">
        <v>145</v>
      </c>
      <c r="B113" s="110" t="s">
        <v>41</v>
      </c>
      <c r="C113" s="121">
        <f t="shared" si="1"/>
        <v>5020</v>
      </c>
      <c r="D113" s="13"/>
      <c r="E113" s="13"/>
      <c r="F113" s="13"/>
      <c r="G113" s="71">
        <v>5020</v>
      </c>
      <c r="H113" s="9"/>
      <c r="I113" s="9"/>
      <c r="J113" s="9"/>
      <c r="K113" s="9"/>
      <c r="L113" s="9"/>
      <c r="M113" s="9"/>
      <c r="N113" s="9"/>
      <c r="O113" s="9"/>
    </row>
    <row r="114" spans="1:15" s="9" customFormat="1" ht="63.75" thickBot="1">
      <c r="A114" s="106" t="s">
        <v>81</v>
      </c>
      <c r="B114" s="100" t="s">
        <v>59</v>
      </c>
      <c r="C114" s="85">
        <f t="shared" si="1"/>
        <v>0</v>
      </c>
      <c r="D114" s="50"/>
      <c r="E114" s="50"/>
      <c r="F114" s="50"/>
      <c r="G114" s="51"/>
    </row>
    <row r="115" spans="1:15" s="9" customFormat="1" ht="33" customHeight="1" thickBot="1">
      <c r="A115" s="106" t="s">
        <v>83</v>
      </c>
      <c r="B115" s="100" t="s">
        <v>59</v>
      </c>
      <c r="C115" s="85">
        <f t="shared" si="1"/>
        <v>0</v>
      </c>
      <c r="D115" s="50"/>
      <c r="E115" s="50"/>
      <c r="F115" s="50"/>
      <c r="G115" s="51"/>
    </row>
    <row r="116" spans="1:15" ht="20.25">
      <c r="A116" s="60" t="s">
        <v>29</v>
      </c>
      <c r="B116" s="124" t="s">
        <v>12</v>
      </c>
      <c r="C116" s="125">
        <f t="shared" si="1"/>
        <v>29033.357999999997</v>
      </c>
      <c r="D116" s="61">
        <f>D6+D9+D10+D13+D15+D18+D20+D26+D29+D35+D39+D45+D50+D56+D59+D64+D69+D72+D76+D79+D80+D83+D87+D91+D94+D97+D102+D104+D108+D113</f>
        <v>0</v>
      </c>
      <c r="E116" s="61">
        <f>E6+E9+E10+E13+E15+E18+E20+E26+E29+E35+E39+E45+E50+E56+E59+E64+E69+E72+E76+E79+E80+E83+E87+E91+E94+E97+E102+E104+E108+E113</f>
        <v>2620.029</v>
      </c>
      <c r="F116" s="61">
        <f>F6+F9+F10+F13+F15+F18+F20+F26+F29+F35+F39+F45+F50+F56+F59+F64+F69+F72+F76+F79+F80+F83+F87+F91+F94+F97+F102+F104+F108+F113</f>
        <v>20592.828999999998</v>
      </c>
      <c r="G116" s="61">
        <f>G6+G9+G10+G13+G15+G18+G20+G26+G29+G35+G39+G45+G50+G56+G59+G64+G69+G72+G76+G79+G80+G83+G87+G91+G94+G97+G102+G104+G108+G113</f>
        <v>5820.5</v>
      </c>
    </row>
    <row r="117" spans="1:15" ht="20.25">
      <c r="A117" s="62"/>
      <c r="B117" s="126" t="s">
        <v>30</v>
      </c>
      <c r="C117" s="127">
        <f>D117+E117+F117+G117</f>
        <v>2108.808</v>
      </c>
      <c r="D117" s="52">
        <f>D14+D24+D36+D46+D52+D55+D66+D70+D89+D99</f>
        <v>0</v>
      </c>
      <c r="E117" s="52">
        <f>E14+E24+E36+E46+E52+E55+E66+E70+E89+E99</f>
        <v>0</v>
      </c>
      <c r="F117" s="52">
        <f>F14+F24+F36+F46+F52+F55+F66+F70+F89+F99</f>
        <v>2108.808</v>
      </c>
      <c r="G117" s="63">
        <f>G14+G24+G36+G46+G52+G55+G66+G70+G89+G99</f>
        <v>0</v>
      </c>
    </row>
    <row r="118" spans="1:15" ht="20.25">
      <c r="A118" s="62"/>
      <c r="B118" s="126" t="s">
        <v>31</v>
      </c>
      <c r="C118" s="127">
        <f>D118+E118+F118+G118</f>
        <v>2887.7550000000001</v>
      </c>
      <c r="D118" s="52">
        <f>D16+D22+D25+D47+D51+D57+D60+D65+D73+D85</f>
        <v>0</v>
      </c>
      <c r="E118" s="52">
        <f>E16+E22+E25+E47+E51+E57+E60+E65+E73+E85</f>
        <v>30.792999999999999</v>
      </c>
      <c r="F118" s="52">
        <f>F16+F22+F25+F47+F51+F57+F60+F65+F73+F85</f>
        <v>2856.962</v>
      </c>
      <c r="G118" s="52">
        <f>G16+G22+G25+G47+G51+G57+G60+G65+G73+G85</f>
        <v>0</v>
      </c>
    </row>
    <row r="119" spans="1:15" ht="20.25">
      <c r="A119" s="62"/>
      <c r="B119" s="126" t="s">
        <v>32</v>
      </c>
      <c r="C119" s="127">
        <f>D119+E119+F119+G119</f>
        <v>0</v>
      </c>
      <c r="D119" s="52">
        <f>D30</f>
        <v>0</v>
      </c>
      <c r="E119" s="52">
        <f>E30</f>
        <v>0</v>
      </c>
      <c r="F119" s="52">
        <f>F30</f>
        <v>0</v>
      </c>
      <c r="G119" s="63">
        <f>G30</f>
        <v>0</v>
      </c>
    </row>
    <row r="120" spans="1:15" ht="21" thickBot="1">
      <c r="A120" s="59"/>
      <c r="B120" s="128" t="s">
        <v>75</v>
      </c>
      <c r="C120" s="129">
        <f>D120+E120+F120+G120</f>
        <v>12986.160999999996</v>
      </c>
      <c r="D120" s="64">
        <f>D7+D8+D11+D12+D17+D19+D21+D23+D27+D31+D33+D34+D37+D40+D42+D43+D44+D48+D53+D61+D63+D68+D74+D77+D81+D84+D88+D92+D95+D98+D101+D105+D107+D109+D111+D112+D114+D115</f>
        <v>0</v>
      </c>
      <c r="E120" s="64">
        <f>E7+E8+E11+E12+E17+E19+E21+E23+E27+E31+E33+E34+E37+E40+E42+E43+E44+E48+E53+E61+E63+E68+E74+E77+E81+E84+E88+E92+E95+E98+E101+E105+E107+E109+E111+E112+E114+E115</f>
        <v>296.40699999999998</v>
      </c>
      <c r="F120" s="64">
        <f>F7+F8+F11+F12+F17+F19+F21+F23+F27+F31+F33+F34+F37+F40+F42+F43+F44+F48+F53+F61+F63+F68+F74+F77+F81+F84+F88+F92+F95+F98+F101+F105+F107+F109+F111+F112+F114+F115</f>
        <v>3136.4439999999995</v>
      </c>
      <c r="G120" s="65">
        <f>G7+G8+G11+G12+G17+G19+G21+G23+G27+G31+G33+G34+G37+G40+G42+G43+G44+G48+G53+G61+G63+G68+G74+G77+G81+G84+G88+G92+G95+G98+G101+G105+G107+G109+G111+G112+G114+G115</f>
        <v>9553.3099999999977</v>
      </c>
    </row>
    <row r="121" spans="1:15" ht="21" thickBot="1">
      <c r="A121" s="53"/>
      <c r="B121" s="54" t="s">
        <v>33</v>
      </c>
      <c r="C121" s="130">
        <f>D121+E121+F121+G121</f>
        <v>47016.081999999995</v>
      </c>
      <c r="D121" s="55">
        <f>SUM(D116:D120)</f>
        <v>0</v>
      </c>
      <c r="E121" s="55">
        <f>SUM(E116:E120)</f>
        <v>2947.2290000000003</v>
      </c>
      <c r="F121" s="55">
        <f>SUM(F116:F120)</f>
        <v>28695.042999999998</v>
      </c>
      <c r="G121" s="66">
        <f>SUM(G116:G120)</f>
        <v>15373.809999999998</v>
      </c>
    </row>
    <row r="122" spans="1:15">
      <c r="A122" s="4" t="s">
        <v>135</v>
      </c>
    </row>
  </sheetData>
  <mergeCells count="34">
    <mergeCell ref="A59:A61"/>
    <mergeCell ref="A24:A27"/>
    <mergeCell ref="A8:A9"/>
    <mergeCell ref="C4:C5"/>
    <mergeCell ref="A35:A37"/>
    <mergeCell ref="A6:A7"/>
    <mergeCell ref="A20:A22"/>
    <mergeCell ref="D4:G4"/>
    <mergeCell ref="A108:A109"/>
    <mergeCell ref="A91:A92"/>
    <mergeCell ref="A94:A95"/>
    <mergeCell ref="A45:A48"/>
    <mergeCell ref="A55:A57"/>
    <mergeCell ref="A76:A77"/>
    <mergeCell ref="A101:A102"/>
    <mergeCell ref="A97:A99"/>
    <mergeCell ref="A50:A53"/>
    <mergeCell ref="A1:G2"/>
    <mergeCell ref="A15:A17"/>
    <mergeCell ref="A18:A19"/>
    <mergeCell ref="A12:A14"/>
    <mergeCell ref="A39:A40"/>
    <mergeCell ref="C3:G3"/>
    <mergeCell ref="A10:A11"/>
    <mergeCell ref="A3:A5"/>
    <mergeCell ref="A29:A31"/>
    <mergeCell ref="B3:B5"/>
    <mergeCell ref="A87:A89"/>
    <mergeCell ref="A104:A105"/>
    <mergeCell ref="A68:A70"/>
    <mergeCell ref="A80:A81"/>
    <mergeCell ref="A83:A84"/>
    <mergeCell ref="A63:A66"/>
    <mergeCell ref="A72:A74"/>
  </mergeCells>
  <phoneticPr fontId="0" type="noConversion"/>
  <pageMargins left="0.62992125984251968" right="0.35433070866141736" top="0.39370078740157483" bottom="0.39370078740157483" header="0.51181102362204722" footer="0.51181102362204722"/>
  <pageSetup paperSize="9" scale="62" orientation="portrait" verticalDpi="0" r:id="rId1"/>
  <headerFooter alignWithMargins="0"/>
  <rowBreaks count="1" manualBreakCount="1">
    <brk id="4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ІНВЕСТИЦІЇ СВОД</vt:lpstr>
      <vt:lpstr>Лист2</vt:lpstr>
      <vt:lpstr>Лист3</vt:lpstr>
      <vt:lpstr>'ІНВЕСТИЦІЇ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2018-07-09T12:19:14Z</cp:lastPrinted>
  <dcterms:created xsi:type="dcterms:W3CDTF">2016-04-13T05:14:01Z</dcterms:created>
  <dcterms:modified xsi:type="dcterms:W3CDTF">2018-08-17T11:17:09Z</dcterms:modified>
</cp:coreProperties>
</file>